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eM\Ablage\ZUK\1 Ablage Newweb\2 französisch\1 Gemeinden\5 Arbeitshilfen\2 Gemeindefinanzen\4 Rechnungsprüfung\"/>
    </mc:Choice>
  </mc:AlternateContent>
  <bookViews>
    <workbookView xWindow="0" yWindow="0" windowWidth="28800" windowHeight="11835"/>
  </bookViews>
  <sheets>
    <sheet name="Exemple" sheetId="4" r:id="rId1"/>
    <sheet name="Importance_à l'écran" sheetId="1" r:id="rId2"/>
    <sheet name="Importance_à la main"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4" l="1"/>
  <c r="J27" i="1"/>
  <c r="J27" i="3"/>
  <c r="J18" i="4" l="1"/>
  <c r="I49" i="4"/>
  <c r="J49" i="4" s="1"/>
  <c r="I45" i="4"/>
  <c r="J45" i="4" s="1"/>
  <c r="I41" i="4"/>
  <c r="J41" i="4" s="1"/>
  <c r="I37" i="4"/>
  <c r="J37" i="4" s="1"/>
  <c r="I33" i="4"/>
  <c r="J33" i="4" s="1"/>
  <c r="I29" i="4"/>
  <c r="J29" i="4" s="1"/>
  <c r="I11" i="4"/>
  <c r="J11" i="4" s="1"/>
  <c r="I8" i="4"/>
  <c r="J8" i="4" s="1"/>
  <c r="I5" i="4"/>
  <c r="J5" i="4" s="1"/>
  <c r="J22" i="4" l="1"/>
  <c r="I49" i="1"/>
  <c r="I45" i="1"/>
  <c r="I41" i="1"/>
  <c r="I37" i="1"/>
  <c r="I33" i="1"/>
  <c r="I29" i="1"/>
  <c r="J37" i="1" l="1"/>
  <c r="J29" i="1"/>
  <c r="J49" i="1"/>
  <c r="J45" i="1"/>
  <c r="J41" i="1"/>
  <c r="J33" i="1"/>
  <c r="J22" i="1"/>
  <c r="I11" i="1"/>
  <c r="J11" i="1" s="1"/>
  <c r="I8" i="1"/>
  <c r="I5" i="1"/>
  <c r="J5" i="1" s="1"/>
  <c r="J18" i="1"/>
  <c r="J8" i="1"/>
</calcChain>
</file>

<file path=xl/comments1.xml><?xml version="1.0" encoding="utf-8"?>
<comments xmlns="http://schemas.openxmlformats.org/spreadsheetml/2006/main">
  <authors>
    <author>Fiechter Agata, JGK-AGR-GeM</author>
  </authors>
  <commentList>
    <comment ref="C5" authorId="0" shapeId="0">
      <text>
        <r>
          <rPr>
            <b/>
            <sz val="9"/>
            <color indexed="81"/>
            <rFont val="Tahoma"/>
            <family val="2"/>
          </rPr>
          <t>Fiechter Agata, JGK-AGR-GeM:</t>
        </r>
        <r>
          <rPr>
            <sz val="9"/>
            <color indexed="81"/>
            <rFont val="Tahoma"/>
            <family val="2"/>
          </rPr>
          <t xml:space="preserve">
Könnte auch SG 1 sein</t>
        </r>
      </text>
    </comment>
  </commentList>
</comments>
</file>

<file path=xl/sharedStrings.xml><?xml version="1.0" encoding="utf-8"?>
<sst xmlns="http://schemas.openxmlformats.org/spreadsheetml/2006/main" count="109" uniqueCount="45">
  <si>
    <t>Total Bilanzsumme</t>
  </si>
  <si>
    <t>710x</t>
  </si>
  <si>
    <t>720x</t>
  </si>
  <si>
    <t>730x</t>
  </si>
  <si>
    <t>Détermination de l'importance</t>
  </si>
  <si>
    <t>Référence</t>
  </si>
  <si>
    <t>Fourchette de tolérance en %</t>
  </si>
  <si>
    <t>Valeur de référence</t>
  </si>
  <si>
    <t xml:space="preserve">Tolérance choisie 
en  % </t>
  </si>
  <si>
    <t>Calcul du seuil d'importance</t>
  </si>
  <si>
    <t>Calcul du seuil d'importance arrondi</t>
  </si>
  <si>
    <t>Total du bilan</t>
  </si>
  <si>
    <t>Volume total des transactions</t>
  </si>
  <si>
    <t>Revenus fiscaux totaux</t>
  </si>
  <si>
    <t>Seuil d'importance choisi</t>
  </si>
  <si>
    <t>Motifs</t>
  </si>
  <si>
    <t>La commune dispose en outre de 2'819'598 francs de capitaux propres et son résultat (compte global) est de 140'344 francs.
Dès lors, un seuil d'importance général de 140'000 francs semble approprié.</t>
  </si>
  <si>
    <t>Valeur relative choisie (entre 50 et 75 %)</t>
  </si>
  <si>
    <t>Seuil de non-intervention (SNI)</t>
  </si>
  <si>
    <t>Valeur relative choisie (entre 0 et 5 %)</t>
  </si>
  <si>
    <t>Ecriture supplémentaire</t>
  </si>
  <si>
    <t>Seuils de tolérance particuliers pour certains postes/domaines des comptes annuels</t>
  </si>
  <si>
    <t>GM ou fonction</t>
  </si>
  <si>
    <t>Alimentation en eau</t>
  </si>
  <si>
    <t>Traitement des</t>
  </si>
  <si>
    <t>eaux usées</t>
  </si>
  <si>
    <t>Gestion des déchets</t>
  </si>
  <si>
    <t>L'alimentation en eau est prise en compte à raison de 5 % du revenu.</t>
  </si>
  <si>
    <t>Le traitement des eaux usées est pris en compte à raison de 5 % du revenu.</t>
  </si>
  <si>
    <t>Champs de saisie</t>
  </si>
  <si>
    <t>Exemples</t>
  </si>
  <si>
    <t>Cas 1</t>
  </si>
  <si>
    <t>Cas 2</t>
  </si>
  <si>
    <t>Cas 3</t>
  </si>
  <si>
    <t>Cas 4</t>
  </si>
  <si>
    <t>Cas 5</t>
  </si>
  <si>
    <t>Anomalie tolérable</t>
  </si>
  <si>
    <t>L'entreprise communale gérant les déchets est prise en compte à raison de 10 % du revenu.</t>
  </si>
  <si>
    <t>Poste/domaine de référence</t>
  </si>
  <si>
    <t>La somme de toutes les anomalies est de 112'564 francs et excède donc le seuil de tolérance de 105'000 francs. Comme dans le cas 3, les comptes annuels devraient être corrigés pour que l'OVC puisse les approuver sans réserve. S'ils ne le sont pas, l'OVC émettra une opinion avec réserve.</t>
  </si>
  <si>
    <t>La somme de toutes les anomalies excède le seuil de tolérance de 105'000 francs, ce qui - et cet élément est important - aurait un grand impact sur la fixation de la quotité d'impôt. L'OVC va donc sans doute émettre une opinion défavorable et une proposition de renvoi.</t>
  </si>
  <si>
    <t>La somme de toutes les anomalies est d'environ 5000 francs et se situe donc en deçà du seuil de non-intervention de 7000 francs. Les anomalies sont sans importance. Les comptes annuels sont donc en ordre et peuvent être approuvés sans réserve.</t>
  </si>
  <si>
    <t>La somme de toutes les anomalies est d'environ 54'600 francs. Elle est donc supérieure au seuil de non-intervention, mais inférieure au seuil de tolérance de 105'000 francs. Les comptes annuels ne doivent pas être corrigés et peuvent être approuvés sans réserve.</t>
  </si>
  <si>
    <t>La somme des anomalies dans le domaine de l'alimentation en eau est d'environ 7000 francs. Or, dans ce domaine, le seuil de tolérance est de 6750 francs. La somme des anomalies ne se situe donc plus dans une fourchette tolérable et les comptes annuels devraient être corrigés pour que l'OVC puisse les approuver sans réserve. S'ils ne le sont pas, l'OVC émettra une opinion avec réserve.</t>
  </si>
  <si>
    <t>Groupe de matières (GM)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</si>
</sst>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4" x14ac:knownFonts="1">
    <font>
      <sz val="10"/>
      <color theme="1"/>
      <name val="Trebuchet MS"/>
      <family val="2"/>
    </font>
    <font>
      <sz val="10"/>
      <color theme="1"/>
      <name val="Trebuchet MS"/>
      <family val="2"/>
    </font>
    <font>
      <b/>
      <sz val="10"/>
      <color theme="1"/>
      <name val="Trebuchet MS"/>
      <family val="2"/>
    </font>
    <font>
      <sz val="12"/>
      <name val="Times New Roman"/>
      <family val="1"/>
    </font>
    <font>
      <b/>
      <sz val="10"/>
      <name val="Trebuchet MS"/>
      <family val="2"/>
    </font>
    <font>
      <sz val="10"/>
      <name val="Trebuchet MS"/>
      <family val="2"/>
    </font>
    <font>
      <b/>
      <sz val="8"/>
      <name val="Trebuchet MS"/>
      <family val="2"/>
    </font>
    <font>
      <sz val="8"/>
      <name val="Trebuchet MS"/>
      <family val="2"/>
    </font>
    <font>
      <b/>
      <sz val="12"/>
      <color theme="1"/>
      <name val="Trebuchet MS"/>
      <family val="2"/>
    </font>
    <font>
      <b/>
      <sz val="18"/>
      <color theme="1"/>
      <name val="Trebuchet MS"/>
      <family val="2"/>
    </font>
    <font>
      <sz val="9"/>
      <color indexed="81"/>
      <name val="Tahoma"/>
      <family val="2"/>
    </font>
    <font>
      <b/>
      <sz val="9"/>
      <color indexed="81"/>
      <name val="Tahoma"/>
      <family val="2"/>
    </font>
    <font>
      <b/>
      <u/>
      <sz val="10"/>
      <color theme="1"/>
      <name val="Trebuchet MS"/>
      <family val="2"/>
    </font>
    <font>
      <b/>
      <sz val="9"/>
      <name val="Trebuchet MS"/>
      <family val="2"/>
    </font>
  </fonts>
  <fills count="4">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cellStyleXfs>
  <cellXfs count="111">
    <xf numFmtId="0" fontId="0" fillId="0" borderId="0" xfId="0"/>
    <xf numFmtId="0" fontId="5" fillId="0" borderId="0" xfId="3" applyFont="1" applyAlignment="1">
      <alignment wrapText="1"/>
    </xf>
    <xf numFmtId="0" fontId="5" fillId="0" borderId="7" xfId="3" applyFont="1" applyBorder="1" applyAlignment="1">
      <alignment horizontal="center" wrapText="1"/>
    </xf>
    <xf numFmtId="0" fontId="5" fillId="0" borderId="7" xfId="0" applyFont="1" applyBorder="1" applyAlignment="1">
      <alignment wrapText="1"/>
    </xf>
    <xf numFmtId="0" fontId="5" fillId="0" borderId="8" xfId="0" applyFont="1" applyBorder="1" applyAlignment="1">
      <alignment wrapText="1"/>
    </xf>
    <xf numFmtId="9" fontId="5" fillId="0" borderId="7" xfId="2" applyFont="1" applyBorder="1" applyAlignment="1">
      <alignment horizontal="center" wrapText="1"/>
    </xf>
    <xf numFmtId="164" fontId="5" fillId="0" borderId="12" xfId="1" applyNumberFormat="1" applyFont="1" applyBorder="1" applyAlignment="1">
      <alignment horizontal="center" wrapText="1"/>
    </xf>
    <xf numFmtId="10" fontId="5" fillId="0" borderId="12" xfId="1" applyNumberFormat="1" applyFont="1" applyBorder="1" applyAlignment="1">
      <alignment horizontal="center" wrapText="1"/>
    </xf>
    <xf numFmtId="164" fontId="5" fillId="0" borderId="13" xfId="1" applyNumberFormat="1" applyFont="1" applyBorder="1" applyAlignment="1">
      <alignment horizontal="center" wrapText="1"/>
    </xf>
    <xf numFmtId="10" fontId="5" fillId="0" borderId="13" xfId="1" applyNumberFormat="1" applyFont="1" applyBorder="1" applyAlignment="1">
      <alignment horizontal="center" wrapText="1"/>
    </xf>
    <xf numFmtId="0" fontId="6" fillId="0" borderId="0" xfId="3" applyFont="1" applyAlignment="1">
      <alignment horizontal="left" wrapText="1"/>
    </xf>
    <xf numFmtId="0" fontId="6" fillId="0" borderId="0" xfId="3" applyFont="1" applyAlignment="1">
      <alignment wrapText="1"/>
    </xf>
    <xf numFmtId="0" fontId="7" fillId="0" borderId="0" xfId="3" applyFont="1" applyAlignment="1">
      <alignment wrapText="1"/>
    </xf>
    <xf numFmtId="3" fontId="5" fillId="0" borderId="7" xfId="1" applyNumberFormat="1" applyFont="1" applyBorder="1" applyAlignment="1">
      <alignment wrapText="1"/>
    </xf>
    <xf numFmtId="3" fontId="5" fillId="0" borderId="8" xfId="1" applyNumberFormat="1" applyFont="1" applyBorder="1" applyAlignment="1">
      <alignment wrapText="1"/>
    </xf>
    <xf numFmtId="3" fontId="5" fillId="0" borderId="12" xfId="1" applyNumberFormat="1" applyFont="1" applyBorder="1" applyAlignment="1">
      <alignment wrapText="1"/>
    </xf>
    <xf numFmtId="3" fontId="5" fillId="0" borderId="11" xfId="1" applyNumberFormat="1" applyFont="1" applyBorder="1" applyAlignment="1">
      <alignment wrapText="1"/>
    </xf>
    <xf numFmtId="3" fontId="5" fillId="0" borderId="13" xfId="1" applyNumberFormat="1" applyFont="1" applyBorder="1" applyAlignment="1">
      <alignment wrapText="1"/>
    </xf>
    <xf numFmtId="3" fontId="5" fillId="0" borderId="14" xfId="1" applyNumberFormat="1" applyFont="1" applyBorder="1" applyAlignment="1">
      <alignment wrapText="1"/>
    </xf>
    <xf numFmtId="3" fontId="4" fillId="0" borderId="4" xfId="3" applyNumberFormat="1" applyFont="1" applyFill="1" applyBorder="1" applyAlignment="1">
      <alignment vertical="center" wrapText="1"/>
    </xf>
    <xf numFmtId="0" fontId="8" fillId="0" borderId="0" xfId="0" applyFont="1"/>
    <xf numFmtId="0" fontId="9" fillId="0" borderId="0" xfId="0" applyFont="1"/>
    <xf numFmtId="0" fontId="4" fillId="2" borderId="4" xfId="3" applyFont="1" applyFill="1" applyBorder="1" applyAlignment="1" applyProtection="1">
      <alignment horizontal="center" vertical="center" wrapText="1"/>
      <protection hidden="1"/>
    </xf>
    <xf numFmtId="9" fontId="4" fillId="2" borderId="16" xfId="3" applyNumberFormat="1" applyFont="1" applyFill="1" applyBorder="1" applyAlignment="1" applyProtection="1">
      <alignment horizontal="center" vertical="center" wrapText="1"/>
      <protection hidden="1"/>
    </xf>
    <xf numFmtId="10" fontId="5" fillId="3" borderId="7" xfId="2" applyNumberFormat="1" applyFont="1" applyFill="1" applyBorder="1" applyAlignment="1">
      <alignment horizontal="center" wrapText="1"/>
    </xf>
    <xf numFmtId="3" fontId="4" fillId="3" borderId="4" xfId="3" applyNumberFormat="1" applyFont="1" applyFill="1" applyBorder="1" applyAlignment="1">
      <alignment vertical="center" wrapText="1"/>
    </xf>
    <xf numFmtId="9" fontId="4" fillId="3" borderId="4" xfId="3" applyNumberFormat="1" applyFont="1" applyFill="1" applyBorder="1" applyAlignment="1">
      <alignment horizontal="center" vertical="center" wrapText="1"/>
    </xf>
    <xf numFmtId="0" fontId="0" fillId="3" borderId="0" xfId="0" applyFill="1"/>
    <xf numFmtId="0" fontId="2" fillId="3" borderId="0" xfId="0" applyFont="1" applyFill="1"/>
    <xf numFmtId="3" fontId="5" fillId="3" borderId="8" xfId="1" applyNumberFormat="1" applyFont="1" applyFill="1" applyBorder="1" applyAlignment="1">
      <alignment wrapText="1"/>
    </xf>
    <xf numFmtId="3" fontId="5" fillId="3" borderId="7" xfId="1" applyNumberFormat="1" applyFont="1" applyFill="1" applyBorder="1" applyAlignment="1">
      <alignment wrapText="1"/>
    </xf>
    <xf numFmtId="0" fontId="0" fillId="0" borderId="8" xfId="0" applyBorder="1" applyAlignment="1">
      <alignment horizontal="center" vertical="center"/>
    </xf>
    <xf numFmtId="9" fontId="5" fillId="0" borderId="12" xfId="2" applyFont="1" applyBorder="1" applyAlignment="1">
      <alignment horizontal="center" wrapText="1"/>
    </xf>
    <xf numFmtId="9" fontId="5" fillId="0" borderId="7" xfId="2" applyFont="1" applyBorder="1" applyAlignment="1">
      <alignment wrapText="1"/>
    </xf>
    <xf numFmtId="3" fontId="4" fillId="3" borderId="1" xfId="3" applyNumberFormat="1" applyFont="1"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5" fillId="0" borderId="19" xfId="0" applyFont="1" applyBorder="1" applyAlignment="1">
      <alignment wrapText="1"/>
    </xf>
    <xf numFmtId="0" fontId="5" fillId="0" borderId="19" xfId="3" applyFont="1" applyBorder="1" applyAlignment="1">
      <alignment horizontal="center" wrapText="1"/>
    </xf>
    <xf numFmtId="0" fontId="5" fillId="0" borderId="6" xfId="0" applyFont="1" applyBorder="1" applyAlignment="1">
      <alignment wrapText="1"/>
    </xf>
    <xf numFmtId="10" fontId="5" fillId="0" borderId="17" xfId="1" applyNumberFormat="1" applyFont="1" applyBorder="1" applyAlignment="1">
      <alignment horizontal="center" wrapText="1"/>
    </xf>
    <xf numFmtId="164" fontId="5" fillId="0" borderId="17" xfId="1" applyNumberFormat="1" applyFont="1" applyBorder="1" applyAlignment="1">
      <alignment horizontal="center" wrapText="1"/>
    </xf>
    <xf numFmtId="3" fontId="5" fillId="0" borderId="17" xfId="1" applyNumberFormat="1" applyFont="1" applyBorder="1" applyAlignment="1">
      <alignment wrapText="1"/>
    </xf>
    <xf numFmtId="3" fontId="5" fillId="0" borderId="16" xfId="1" applyNumberFormat="1" applyFont="1" applyBorder="1" applyAlignment="1">
      <alignment wrapText="1"/>
    </xf>
    <xf numFmtId="0" fontId="0" fillId="0" borderId="16" xfId="0" applyBorder="1" applyAlignment="1">
      <alignment vertical="center"/>
    </xf>
    <xf numFmtId="164" fontId="5" fillId="0" borderId="17" xfId="1" applyNumberFormat="1" applyFont="1" applyBorder="1" applyAlignment="1">
      <alignment wrapText="1"/>
    </xf>
    <xf numFmtId="164" fontId="5" fillId="0" borderId="16" xfId="1" applyNumberFormat="1" applyFont="1" applyBorder="1" applyAlignment="1">
      <alignment wrapText="1"/>
    </xf>
    <xf numFmtId="0" fontId="12" fillId="0" borderId="0" xfId="0" applyFont="1"/>
    <xf numFmtId="0" fontId="4" fillId="2" borderId="19" xfId="3" applyFont="1" applyFill="1" applyBorder="1" applyAlignment="1" applyProtection="1">
      <alignment horizontal="center" vertical="center" wrapText="1"/>
      <protection hidden="1"/>
    </xf>
    <xf numFmtId="0" fontId="13" fillId="2" borderId="4" xfId="3" applyNumberFormat="1" applyFont="1" applyFill="1" applyBorder="1" applyAlignment="1" applyProtection="1">
      <alignment horizontal="center" vertical="center" wrapText="1"/>
      <protection hidden="1"/>
    </xf>
    <xf numFmtId="10" fontId="5" fillId="3" borderId="7" xfId="2" applyNumberFormat="1" applyFont="1" applyFill="1" applyBorder="1" applyAlignment="1">
      <alignment horizontal="center" vertical="center" wrapText="1"/>
    </xf>
    <xf numFmtId="0" fontId="0" fillId="3" borderId="22" xfId="0" applyFill="1" applyBorder="1" applyAlignment="1">
      <alignment horizontal="left" vertical="center"/>
    </xf>
    <xf numFmtId="0" fontId="0" fillId="3" borderId="23" xfId="0" applyFill="1"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164" fontId="5" fillId="0" borderId="10" xfId="1" applyNumberFormat="1" applyFont="1" applyBorder="1" applyAlignment="1">
      <alignment horizontal="center" wrapText="1"/>
    </xf>
    <xf numFmtId="164" fontId="5" fillId="0" borderId="11" xfId="1" applyNumberFormat="1" applyFont="1" applyBorder="1" applyAlignment="1">
      <alignment horizont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5" fillId="0" borderId="5" xfId="3" applyFont="1" applyBorder="1" applyAlignment="1">
      <alignment horizontal="center" wrapText="1"/>
    </xf>
    <xf numFmtId="0" fontId="5" fillId="0" borderId="6" xfId="3" applyFont="1" applyBorder="1" applyAlignment="1">
      <alignment horizontal="center" wrapText="1"/>
    </xf>
    <xf numFmtId="0" fontId="0" fillId="0" borderId="0" xfId="0" applyAlignment="1">
      <alignment horizontal="left" vertical="top"/>
    </xf>
    <xf numFmtId="3" fontId="5" fillId="3" borderId="7" xfId="2" applyNumberFormat="1" applyFont="1" applyFill="1" applyBorder="1" applyAlignment="1">
      <alignment horizontal="center" vertical="center" wrapText="1"/>
    </xf>
    <xf numFmtId="9" fontId="5" fillId="0" borderId="7" xfId="2" applyFont="1" applyBorder="1" applyAlignment="1">
      <alignment horizontal="center" vertical="center" wrapText="1"/>
    </xf>
    <xf numFmtId="3" fontId="5" fillId="3" borderId="9" xfId="2" applyNumberFormat="1" applyFont="1" applyFill="1" applyBorder="1" applyAlignment="1">
      <alignment horizontal="center" vertical="center" wrapText="1"/>
    </xf>
    <xf numFmtId="3" fontId="5" fillId="3" borderId="8" xfId="2" applyNumberFormat="1" applyFont="1" applyFill="1" applyBorder="1" applyAlignment="1">
      <alignment horizontal="center" vertical="center" wrapText="1"/>
    </xf>
    <xf numFmtId="0" fontId="0" fillId="3" borderId="20" xfId="0" applyFill="1" applyBorder="1" applyAlignment="1">
      <alignment horizontal="left" vertical="center"/>
    </xf>
    <xf numFmtId="0" fontId="0" fillId="3" borderId="21" xfId="0" applyFill="1" applyBorder="1" applyAlignment="1">
      <alignment horizontal="left" vertical="center"/>
    </xf>
    <xf numFmtId="0" fontId="0" fillId="0" borderId="0" xfId="0" applyAlignment="1">
      <alignment horizontal="left" vertical="top" wrapText="1"/>
    </xf>
    <xf numFmtId="3" fontId="5" fillId="0" borderId="7" xfId="1" applyNumberFormat="1" applyFont="1" applyBorder="1" applyAlignment="1">
      <alignment vertical="center" wrapText="1"/>
    </xf>
    <xf numFmtId="0" fontId="4" fillId="2" borderId="1" xfId="3" applyNumberFormat="1" applyFont="1" applyFill="1" applyBorder="1" applyAlignment="1" applyProtection="1">
      <alignment horizontal="left" vertical="center" wrapText="1"/>
      <protection hidden="1"/>
    </xf>
    <xf numFmtId="0" fontId="4" fillId="2" borderId="2" xfId="3" applyNumberFormat="1" applyFont="1" applyFill="1" applyBorder="1" applyAlignment="1" applyProtection="1">
      <alignment horizontal="left" vertical="center" wrapText="1"/>
      <protection hidden="1"/>
    </xf>
    <xf numFmtId="0" fontId="4" fillId="2" borderId="1" xfId="3" applyFont="1" applyFill="1" applyBorder="1" applyAlignment="1" applyProtection="1">
      <alignment horizontal="center" vertical="center" wrapText="1"/>
      <protection hidden="1"/>
    </xf>
    <xf numFmtId="0" fontId="4" fillId="2" borderId="3" xfId="3" applyFont="1" applyFill="1" applyBorder="1" applyAlignment="1" applyProtection="1">
      <alignment horizontal="center" vertical="center" wrapText="1"/>
      <protection hidden="1"/>
    </xf>
    <xf numFmtId="0" fontId="4" fillId="0" borderId="5" xfId="0" applyFont="1" applyBorder="1" applyAlignment="1">
      <alignment vertical="center" wrapText="1"/>
    </xf>
    <xf numFmtId="0" fontId="0" fillId="0" borderId="6"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3" fontId="5" fillId="3" borderId="9" xfId="2" applyNumberFormat="1" applyFont="1" applyFill="1" applyBorder="1" applyAlignment="1">
      <alignment horizontal="center" wrapText="1"/>
    </xf>
    <xf numFmtId="3" fontId="5" fillId="3" borderId="8" xfId="2" applyNumberFormat="1" applyFont="1" applyFill="1" applyBorder="1" applyAlignment="1">
      <alignment horizontal="center" wrapText="1"/>
    </xf>
    <xf numFmtId="0" fontId="4" fillId="0" borderId="1" xfId="3" applyFont="1" applyBorder="1" applyAlignment="1">
      <alignment horizontal="left" vertical="center" wrapText="1"/>
    </xf>
    <xf numFmtId="0" fontId="4" fillId="0" borderId="2" xfId="3" applyFont="1" applyBorder="1" applyAlignment="1">
      <alignment horizontal="left" vertical="center" wrapText="1"/>
    </xf>
    <xf numFmtId="0" fontId="4" fillId="0" borderId="3" xfId="3" applyFont="1" applyBorder="1" applyAlignment="1">
      <alignment horizontal="left" vertical="center" wrapText="1"/>
    </xf>
    <xf numFmtId="0" fontId="4" fillId="2" borderId="19" xfId="3" applyFont="1" applyFill="1" applyBorder="1" applyAlignment="1" applyProtection="1">
      <alignment horizontal="center" vertical="center" wrapText="1"/>
      <protection hidden="1"/>
    </xf>
    <xf numFmtId="0" fontId="4" fillId="2" borderId="17" xfId="3" applyFont="1" applyFill="1" applyBorder="1" applyAlignment="1" applyProtection="1">
      <alignment horizontal="center" vertical="center" wrapText="1"/>
      <protection hidden="1"/>
    </xf>
    <xf numFmtId="0" fontId="4" fillId="2" borderId="5" xfId="3" applyNumberFormat="1" applyFont="1" applyFill="1" applyBorder="1" applyAlignment="1" applyProtection="1">
      <alignment horizontal="center" vertical="center" wrapText="1"/>
      <protection hidden="1"/>
    </xf>
    <xf numFmtId="0" fontId="4" fillId="2" borderId="6" xfId="3" applyNumberFormat="1" applyFont="1" applyFill="1" applyBorder="1" applyAlignment="1" applyProtection="1">
      <alignment horizontal="center" vertical="center" wrapText="1"/>
      <protection hidden="1"/>
    </xf>
    <xf numFmtId="0" fontId="4" fillId="2" borderId="15" xfId="3" applyNumberFormat="1" applyFont="1" applyFill="1" applyBorder="1" applyAlignment="1" applyProtection="1">
      <alignment horizontal="center" vertical="center" wrapText="1"/>
      <protection hidden="1"/>
    </xf>
    <xf numFmtId="0" fontId="4" fillId="2" borderId="16" xfId="3" applyNumberFormat="1" applyFont="1" applyFill="1" applyBorder="1" applyAlignment="1" applyProtection="1">
      <alignment horizontal="center" vertical="center" wrapText="1"/>
      <protection hidden="1"/>
    </xf>
    <xf numFmtId="0" fontId="4" fillId="2" borderId="19" xfId="3" applyNumberFormat="1" applyFont="1" applyFill="1" applyBorder="1" applyAlignment="1" applyProtection="1">
      <alignment horizontal="center" vertical="center" wrapText="1"/>
      <protection hidden="1"/>
    </xf>
    <xf numFmtId="0" fontId="4" fillId="2" borderId="17" xfId="3" applyNumberFormat="1" applyFont="1" applyFill="1" applyBorder="1" applyAlignment="1" applyProtection="1">
      <alignment horizontal="center" vertical="center" wrapText="1"/>
      <protection hidden="1"/>
    </xf>
    <xf numFmtId="0" fontId="4" fillId="2" borderId="5" xfId="3" applyFont="1" applyFill="1" applyBorder="1" applyAlignment="1" applyProtection="1">
      <alignment horizontal="center" vertical="center" wrapText="1"/>
      <protection hidden="1"/>
    </xf>
    <xf numFmtId="0" fontId="4" fillId="2" borderId="6" xfId="3" applyFont="1" applyFill="1" applyBorder="1" applyAlignment="1" applyProtection="1">
      <alignment horizontal="center" vertical="center" wrapText="1"/>
      <protection hidden="1"/>
    </xf>
    <xf numFmtId="0" fontId="4" fillId="2" borderId="15" xfId="3" applyFont="1" applyFill="1" applyBorder="1" applyAlignment="1" applyProtection="1">
      <alignment horizontal="center" vertical="center" wrapText="1"/>
      <protection hidden="1"/>
    </xf>
    <xf numFmtId="0" fontId="4" fillId="2" borderId="16" xfId="3" applyFont="1" applyFill="1" applyBorder="1" applyAlignment="1" applyProtection="1">
      <alignment horizontal="center" vertical="center" wrapText="1"/>
      <protection hidden="1"/>
    </xf>
    <xf numFmtId="0" fontId="0" fillId="0" borderId="10" xfId="0" applyBorder="1" applyAlignment="1">
      <alignment vertical="center"/>
    </xf>
    <xf numFmtId="0" fontId="0" fillId="0" borderId="11" xfId="0" applyBorder="1" applyAlignment="1">
      <alignment vertical="center"/>
    </xf>
    <xf numFmtId="164" fontId="5" fillId="0" borderId="18" xfId="1" applyNumberFormat="1" applyFont="1" applyBorder="1" applyAlignment="1">
      <alignment horizontal="center" wrapText="1"/>
    </xf>
    <xf numFmtId="164" fontId="5" fillId="0" borderId="14" xfId="1" applyNumberFormat="1" applyFont="1" applyBorder="1" applyAlignment="1">
      <alignment horizontal="center" wrapText="1"/>
    </xf>
    <xf numFmtId="164" fontId="5" fillId="0" borderId="15" xfId="1" applyNumberFormat="1" applyFont="1" applyBorder="1" applyAlignment="1">
      <alignment horizontal="center" wrapText="1"/>
    </xf>
    <xf numFmtId="164" fontId="5" fillId="0" borderId="16" xfId="1" applyNumberFormat="1" applyFont="1" applyBorder="1" applyAlignment="1">
      <alignment horizontal="center" wrapText="1"/>
    </xf>
    <xf numFmtId="0" fontId="5" fillId="3" borderId="19" xfId="3" applyFont="1" applyFill="1" applyBorder="1" applyAlignment="1">
      <alignment horizontal="center" wrapText="1"/>
    </xf>
    <xf numFmtId="0" fontId="5" fillId="3" borderId="7" xfId="3" applyFont="1" applyFill="1" applyBorder="1" applyAlignment="1">
      <alignment horizontal="center" wrapText="1"/>
    </xf>
    <xf numFmtId="0" fontId="5" fillId="3" borderId="17" xfId="3" applyFont="1" applyFill="1" applyBorder="1" applyAlignment="1">
      <alignment horizontal="center" wrapText="1"/>
    </xf>
    <xf numFmtId="49" fontId="5" fillId="3" borderId="19" xfId="3" applyNumberFormat="1" applyFont="1" applyFill="1" applyBorder="1" applyAlignment="1">
      <alignment vertical="top" wrapText="1"/>
    </xf>
    <xf numFmtId="49" fontId="5" fillId="3" borderId="7" xfId="3" applyNumberFormat="1" applyFont="1" applyFill="1" applyBorder="1" applyAlignment="1">
      <alignment vertical="top" wrapText="1"/>
    </xf>
    <xf numFmtId="49" fontId="5" fillId="3" borderId="17" xfId="3" applyNumberFormat="1" applyFont="1" applyFill="1" applyBorder="1" applyAlignment="1">
      <alignment vertical="top" wrapText="1"/>
    </xf>
    <xf numFmtId="3" fontId="5" fillId="3" borderId="7" xfId="1" applyNumberFormat="1" applyFont="1" applyFill="1" applyBorder="1" applyAlignment="1">
      <alignment vertical="center" wrapText="1"/>
    </xf>
  </cellXfs>
  <cellStyles count="4">
    <cellStyle name="Komma" xfId="1" builtinId="3"/>
    <cellStyle name="Prozent" xfId="2" builtinId="5"/>
    <cellStyle name="Standard" xfId="0" builtinId="0"/>
    <cellStyle name="Standard_Risikomanagement Stand 03032007" xfId="3"/>
  </cellStyles>
  <dxfs count="0"/>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1</xdr:row>
      <xdr:rowOff>0</xdr:rowOff>
    </xdr:from>
    <xdr:to>
      <xdr:col>0</xdr:col>
      <xdr:colOff>428625</xdr:colOff>
      <xdr:row>2</xdr:row>
      <xdr:rowOff>47625</xdr:rowOff>
    </xdr:to>
    <xdr:sp macro="" textlink="">
      <xdr:nvSpPr>
        <xdr:cNvPr id="2" name="Text Box 1080"/>
        <xdr:cNvSpPr txBox="1">
          <a:spLocks noChangeArrowheads="1"/>
        </xdr:cNvSpPr>
      </xdr:nvSpPr>
      <xdr:spPr bwMode="auto">
        <a:xfrm>
          <a:off x="333375" y="2952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333375</xdr:colOff>
      <xdr:row>1</xdr:row>
      <xdr:rowOff>0</xdr:rowOff>
    </xdr:from>
    <xdr:to>
      <xdr:col>0</xdr:col>
      <xdr:colOff>428625</xdr:colOff>
      <xdr:row>2</xdr:row>
      <xdr:rowOff>47625</xdr:rowOff>
    </xdr:to>
    <xdr:sp macro="" textlink="">
      <xdr:nvSpPr>
        <xdr:cNvPr id="3" name="Text Box 1080"/>
        <xdr:cNvSpPr txBox="1">
          <a:spLocks noChangeArrowheads="1"/>
        </xdr:cNvSpPr>
      </xdr:nvSpPr>
      <xdr:spPr bwMode="auto">
        <a:xfrm>
          <a:off x="333375" y="2952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333375</xdr:colOff>
      <xdr:row>24</xdr:row>
      <xdr:rowOff>0</xdr:rowOff>
    </xdr:from>
    <xdr:ext cx="95250" cy="247650"/>
    <xdr:sp macro="" textlink="">
      <xdr:nvSpPr>
        <xdr:cNvPr id="4" name="Text Box 1080"/>
        <xdr:cNvSpPr txBox="1">
          <a:spLocks noChangeArrowheads="1"/>
        </xdr:cNvSpPr>
      </xdr:nvSpPr>
      <xdr:spPr bwMode="auto">
        <a:xfrm>
          <a:off x="333375" y="47148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5" name="Text Box 1080"/>
        <xdr:cNvSpPr txBox="1">
          <a:spLocks noChangeArrowheads="1"/>
        </xdr:cNvSpPr>
      </xdr:nvSpPr>
      <xdr:spPr bwMode="auto">
        <a:xfrm>
          <a:off x="333375" y="47148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333375</xdr:colOff>
      <xdr:row>1</xdr:row>
      <xdr:rowOff>0</xdr:rowOff>
    </xdr:from>
    <xdr:to>
      <xdr:col>0</xdr:col>
      <xdr:colOff>428625</xdr:colOff>
      <xdr:row>2</xdr:row>
      <xdr:rowOff>47625</xdr:rowOff>
    </xdr:to>
    <xdr:sp macro="" textlink="">
      <xdr:nvSpPr>
        <xdr:cNvPr id="6" name="Text Box 1080"/>
        <xdr:cNvSpPr txBox="1">
          <a:spLocks noChangeArrowheads="1"/>
        </xdr:cNvSpPr>
      </xdr:nvSpPr>
      <xdr:spPr bwMode="auto">
        <a:xfrm>
          <a:off x="333375" y="2952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333375</xdr:colOff>
      <xdr:row>1</xdr:row>
      <xdr:rowOff>0</xdr:rowOff>
    </xdr:from>
    <xdr:to>
      <xdr:col>0</xdr:col>
      <xdr:colOff>428625</xdr:colOff>
      <xdr:row>2</xdr:row>
      <xdr:rowOff>47625</xdr:rowOff>
    </xdr:to>
    <xdr:sp macro="" textlink="">
      <xdr:nvSpPr>
        <xdr:cNvPr id="7" name="Text Box 1080"/>
        <xdr:cNvSpPr txBox="1">
          <a:spLocks noChangeArrowheads="1"/>
        </xdr:cNvSpPr>
      </xdr:nvSpPr>
      <xdr:spPr bwMode="auto">
        <a:xfrm>
          <a:off x="333375" y="2952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333375</xdr:colOff>
      <xdr:row>24</xdr:row>
      <xdr:rowOff>0</xdr:rowOff>
    </xdr:from>
    <xdr:ext cx="95250" cy="247650"/>
    <xdr:sp macro="" textlink="">
      <xdr:nvSpPr>
        <xdr:cNvPr id="8" name="Text Box 1080"/>
        <xdr:cNvSpPr txBox="1">
          <a:spLocks noChangeArrowheads="1"/>
        </xdr:cNvSpPr>
      </xdr:nvSpPr>
      <xdr:spPr bwMode="auto">
        <a:xfrm>
          <a:off x="333375" y="47148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9" name="Text Box 1080"/>
        <xdr:cNvSpPr txBox="1">
          <a:spLocks noChangeArrowheads="1"/>
        </xdr:cNvSpPr>
      </xdr:nvSpPr>
      <xdr:spPr bwMode="auto">
        <a:xfrm>
          <a:off x="333375" y="47148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1</xdr:row>
      <xdr:rowOff>0</xdr:rowOff>
    </xdr:from>
    <xdr:to>
      <xdr:col>0</xdr:col>
      <xdr:colOff>428625</xdr:colOff>
      <xdr:row>2</xdr:row>
      <xdr:rowOff>47625</xdr:rowOff>
    </xdr:to>
    <xdr:sp macro="" textlink="">
      <xdr:nvSpPr>
        <xdr:cNvPr id="2" name="Text Box 1080"/>
        <xdr:cNvSpPr txBox="1">
          <a:spLocks noChangeArrowheads="1"/>
        </xdr:cNvSpPr>
      </xdr:nvSpPr>
      <xdr:spPr bwMode="auto">
        <a:xfrm>
          <a:off x="333375" y="1190625"/>
          <a:ext cx="95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333375</xdr:colOff>
      <xdr:row>1</xdr:row>
      <xdr:rowOff>0</xdr:rowOff>
    </xdr:from>
    <xdr:to>
      <xdr:col>0</xdr:col>
      <xdr:colOff>428625</xdr:colOff>
      <xdr:row>2</xdr:row>
      <xdr:rowOff>47625</xdr:rowOff>
    </xdr:to>
    <xdr:sp macro="" textlink="">
      <xdr:nvSpPr>
        <xdr:cNvPr id="3" name="Text Box 1080"/>
        <xdr:cNvSpPr txBox="1">
          <a:spLocks noChangeArrowheads="1"/>
        </xdr:cNvSpPr>
      </xdr:nvSpPr>
      <xdr:spPr bwMode="auto">
        <a:xfrm>
          <a:off x="333375" y="1190625"/>
          <a:ext cx="95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333375</xdr:colOff>
      <xdr:row>24</xdr:row>
      <xdr:rowOff>0</xdr:rowOff>
    </xdr:from>
    <xdr:ext cx="95250" cy="247650"/>
    <xdr:sp macro="" textlink="">
      <xdr:nvSpPr>
        <xdr:cNvPr id="4" name="Text Box 1080"/>
        <xdr:cNvSpPr txBox="1">
          <a:spLocks noChangeArrowheads="1"/>
        </xdr:cNvSpPr>
      </xdr:nvSpPr>
      <xdr:spPr bwMode="auto">
        <a:xfrm>
          <a:off x="333375" y="190500"/>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5" name="Text Box 1080"/>
        <xdr:cNvSpPr txBox="1">
          <a:spLocks noChangeArrowheads="1"/>
        </xdr:cNvSpPr>
      </xdr:nvSpPr>
      <xdr:spPr bwMode="auto">
        <a:xfrm>
          <a:off x="333375" y="190500"/>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333375</xdr:colOff>
      <xdr:row>1</xdr:row>
      <xdr:rowOff>0</xdr:rowOff>
    </xdr:from>
    <xdr:to>
      <xdr:col>0</xdr:col>
      <xdr:colOff>428625</xdr:colOff>
      <xdr:row>2</xdr:row>
      <xdr:rowOff>47625</xdr:rowOff>
    </xdr:to>
    <xdr:sp macro="" textlink="">
      <xdr:nvSpPr>
        <xdr:cNvPr id="6" name="Text Box 1080"/>
        <xdr:cNvSpPr txBox="1">
          <a:spLocks noChangeArrowheads="1"/>
        </xdr:cNvSpPr>
      </xdr:nvSpPr>
      <xdr:spPr bwMode="auto">
        <a:xfrm>
          <a:off x="333375" y="2952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333375</xdr:colOff>
      <xdr:row>1</xdr:row>
      <xdr:rowOff>0</xdr:rowOff>
    </xdr:from>
    <xdr:to>
      <xdr:col>0</xdr:col>
      <xdr:colOff>428625</xdr:colOff>
      <xdr:row>2</xdr:row>
      <xdr:rowOff>47625</xdr:rowOff>
    </xdr:to>
    <xdr:sp macro="" textlink="">
      <xdr:nvSpPr>
        <xdr:cNvPr id="7" name="Text Box 1080"/>
        <xdr:cNvSpPr txBox="1">
          <a:spLocks noChangeArrowheads="1"/>
        </xdr:cNvSpPr>
      </xdr:nvSpPr>
      <xdr:spPr bwMode="auto">
        <a:xfrm>
          <a:off x="333375" y="2952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333375</xdr:colOff>
      <xdr:row>24</xdr:row>
      <xdr:rowOff>0</xdr:rowOff>
    </xdr:from>
    <xdr:ext cx="95250" cy="247650"/>
    <xdr:sp macro="" textlink="">
      <xdr:nvSpPr>
        <xdr:cNvPr id="8" name="Text Box 1080"/>
        <xdr:cNvSpPr txBox="1">
          <a:spLocks noChangeArrowheads="1"/>
        </xdr:cNvSpPr>
      </xdr:nvSpPr>
      <xdr:spPr bwMode="auto">
        <a:xfrm>
          <a:off x="333375" y="47148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9" name="Text Box 1080"/>
        <xdr:cNvSpPr txBox="1">
          <a:spLocks noChangeArrowheads="1"/>
        </xdr:cNvSpPr>
      </xdr:nvSpPr>
      <xdr:spPr bwMode="auto">
        <a:xfrm>
          <a:off x="333375" y="47148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10" name="Text Box 1080"/>
        <xdr:cNvSpPr txBox="1">
          <a:spLocks noChangeArrowheads="1"/>
        </xdr:cNvSpPr>
      </xdr:nvSpPr>
      <xdr:spPr bwMode="auto">
        <a:xfrm>
          <a:off x="333375" y="4895850"/>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11" name="Text Box 1080"/>
        <xdr:cNvSpPr txBox="1">
          <a:spLocks noChangeArrowheads="1"/>
        </xdr:cNvSpPr>
      </xdr:nvSpPr>
      <xdr:spPr bwMode="auto">
        <a:xfrm>
          <a:off x="333375" y="4895850"/>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12" name="Text Box 1080"/>
        <xdr:cNvSpPr txBox="1">
          <a:spLocks noChangeArrowheads="1"/>
        </xdr:cNvSpPr>
      </xdr:nvSpPr>
      <xdr:spPr bwMode="auto">
        <a:xfrm>
          <a:off x="333375" y="4895850"/>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13" name="Text Box 1080"/>
        <xdr:cNvSpPr txBox="1">
          <a:spLocks noChangeArrowheads="1"/>
        </xdr:cNvSpPr>
      </xdr:nvSpPr>
      <xdr:spPr bwMode="auto">
        <a:xfrm>
          <a:off x="333375" y="4895850"/>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333375</xdr:colOff>
      <xdr:row>1</xdr:row>
      <xdr:rowOff>0</xdr:rowOff>
    </xdr:from>
    <xdr:to>
      <xdr:col>0</xdr:col>
      <xdr:colOff>428625</xdr:colOff>
      <xdr:row>2</xdr:row>
      <xdr:rowOff>47625</xdr:rowOff>
    </xdr:to>
    <xdr:sp macro="" textlink="">
      <xdr:nvSpPr>
        <xdr:cNvPr id="2" name="Text Box 1080"/>
        <xdr:cNvSpPr txBox="1">
          <a:spLocks noChangeArrowheads="1"/>
        </xdr:cNvSpPr>
      </xdr:nvSpPr>
      <xdr:spPr bwMode="auto">
        <a:xfrm>
          <a:off x="333375" y="2952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333375</xdr:colOff>
      <xdr:row>1</xdr:row>
      <xdr:rowOff>0</xdr:rowOff>
    </xdr:from>
    <xdr:to>
      <xdr:col>0</xdr:col>
      <xdr:colOff>428625</xdr:colOff>
      <xdr:row>2</xdr:row>
      <xdr:rowOff>47625</xdr:rowOff>
    </xdr:to>
    <xdr:sp macro="" textlink="">
      <xdr:nvSpPr>
        <xdr:cNvPr id="3" name="Text Box 1080"/>
        <xdr:cNvSpPr txBox="1">
          <a:spLocks noChangeArrowheads="1"/>
        </xdr:cNvSpPr>
      </xdr:nvSpPr>
      <xdr:spPr bwMode="auto">
        <a:xfrm>
          <a:off x="333375" y="2952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333375</xdr:colOff>
      <xdr:row>24</xdr:row>
      <xdr:rowOff>0</xdr:rowOff>
    </xdr:from>
    <xdr:ext cx="95250" cy="247650"/>
    <xdr:sp macro="" textlink="">
      <xdr:nvSpPr>
        <xdr:cNvPr id="4" name="Text Box 1080"/>
        <xdr:cNvSpPr txBox="1">
          <a:spLocks noChangeArrowheads="1"/>
        </xdr:cNvSpPr>
      </xdr:nvSpPr>
      <xdr:spPr bwMode="auto">
        <a:xfrm>
          <a:off x="333375" y="47148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5" name="Text Box 1080"/>
        <xdr:cNvSpPr txBox="1">
          <a:spLocks noChangeArrowheads="1"/>
        </xdr:cNvSpPr>
      </xdr:nvSpPr>
      <xdr:spPr bwMode="auto">
        <a:xfrm>
          <a:off x="333375" y="47148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333375</xdr:colOff>
      <xdr:row>1</xdr:row>
      <xdr:rowOff>0</xdr:rowOff>
    </xdr:from>
    <xdr:to>
      <xdr:col>0</xdr:col>
      <xdr:colOff>428625</xdr:colOff>
      <xdr:row>2</xdr:row>
      <xdr:rowOff>47625</xdr:rowOff>
    </xdr:to>
    <xdr:sp macro="" textlink="">
      <xdr:nvSpPr>
        <xdr:cNvPr id="6" name="Text Box 1080"/>
        <xdr:cNvSpPr txBox="1">
          <a:spLocks noChangeArrowheads="1"/>
        </xdr:cNvSpPr>
      </xdr:nvSpPr>
      <xdr:spPr bwMode="auto">
        <a:xfrm>
          <a:off x="333375" y="2952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333375</xdr:colOff>
      <xdr:row>1</xdr:row>
      <xdr:rowOff>0</xdr:rowOff>
    </xdr:from>
    <xdr:to>
      <xdr:col>0</xdr:col>
      <xdr:colOff>428625</xdr:colOff>
      <xdr:row>2</xdr:row>
      <xdr:rowOff>47625</xdr:rowOff>
    </xdr:to>
    <xdr:sp macro="" textlink="">
      <xdr:nvSpPr>
        <xdr:cNvPr id="7" name="Text Box 1080"/>
        <xdr:cNvSpPr txBox="1">
          <a:spLocks noChangeArrowheads="1"/>
        </xdr:cNvSpPr>
      </xdr:nvSpPr>
      <xdr:spPr bwMode="auto">
        <a:xfrm>
          <a:off x="333375" y="2952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333375</xdr:colOff>
      <xdr:row>24</xdr:row>
      <xdr:rowOff>0</xdr:rowOff>
    </xdr:from>
    <xdr:ext cx="95250" cy="247650"/>
    <xdr:sp macro="" textlink="">
      <xdr:nvSpPr>
        <xdr:cNvPr id="8" name="Text Box 1080"/>
        <xdr:cNvSpPr txBox="1">
          <a:spLocks noChangeArrowheads="1"/>
        </xdr:cNvSpPr>
      </xdr:nvSpPr>
      <xdr:spPr bwMode="auto">
        <a:xfrm>
          <a:off x="333375" y="47148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9" name="Text Box 1080"/>
        <xdr:cNvSpPr txBox="1">
          <a:spLocks noChangeArrowheads="1"/>
        </xdr:cNvSpPr>
      </xdr:nvSpPr>
      <xdr:spPr bwMode="auto">
        <a:xfrm>
          <a:off x="333375" y="4714875"/>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10" name="Text Box 1080"/>
        <xdr:cNvSpPr txBox="1">
          <a:spLocks noChangeArrowheads="1"/>
        </xdr:cNvSpPr>
      </xdr:nvSpPr>
      <xdr:spPr bwMode="auto">
        <a:xfrm>
          <a:off x="333375" y="4895850"/>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11" name="Text Box 1080"/>
        <xdr:cNvSpPr txBox="1">
          <a:spLocks noChangeArrowheads="1"/>
        </xdr:cNvSpPr>
      </xdr:nvSpPr>
      <xdr:spPr bwMode="auto">
        <a:xfrm>
          <a:off x="333375" y="4895850"/>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12" name="Text Box 1080"/>
        <xdr:cNvSpPr txBox="1">
          <a:spLocks noChangeArrowheads="1"/>
        </xdr:cNvSpPr>
      </xdr:nvSpPr>
      <xdr:spPr bwMode="auto">
        <a:xfrm>
          <a:off x="333375" y="4895850"/>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333375</xdr:colOff>
      <xdr:row>24</xdr:row>
      <xdr:rowOff>0</xdr:rowOff>
    </xdr:from>
    <xdr:ext cx="95250" cy="247650"/>
    <xdr:sp macro="" textlink="">
      <xdr:nvSpPr>
        <xdr:cNvPr id="13" name="Text Box 1080"/>
        <xdr:cNvSpPr txBox="1">
          <a:spLocks noChangeArrowheads="1"/>
        </xdr:cNvSpPr>
      </xdr:nvSpPr>
      <xdr:spPr bwMode="auto">
        <a:xfrm>
          <a:off x="333375" y="4895850"/>
          <a:ext cx="95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0"/>
  <sheetViews>
    <sheetView tabSelected="1" zoomScaleNormal="100" workbookViewId="0"/>
  </sheetViews>
  <sheetFormatPr baseColWidth="10" defaultRowHeight="15" x14ac:dyDescent="0.3"/>
  <cols>
    <col min="1" max="2" width="9.5703125" customWidth="1"/>
    <col min="3" max="3" width="9.140625" customWidth="1"/>
    <col min="4" max="5" width="7.5703125" customWidth="1"/>
    <col min="6" max="6" width="5.7109375" customWidth="1"/>
    <col min="7" max="7" width="10.7109375" customWidth="1"/>
    <col min="8" max="8" width="10.7109375" bestFit="1" customWidth="1"/>
    <col min="9" max="10" width="14.7109375" customWidth="1"/>
    <col min="11" max="11" width="30.85546875" customWidth="1"/>
  </cols>
  <sheetData>
    <row r="1" spans="1:11" ht="23.25" x14ac:dyDescent="0.35">
      <c r="A1" s="21" t="s">
        <v>4</v>
      </c>
    </row>
    <row r="2" spans="1:11" ht="15.75" thickBot="1" x14ac:dyDescent="0.35"/>
    <row r="3" spans="1:11" s="1" customFormat="1" ht="47.25" customHeight="1" thickBot="1" x14ac:dyDescent="0.35">
      <c r="A3" s="71" t="s">
        <v>5</v>
      </c>
      <c r="B3" s="72"/>
      <c r="C3" s="50" t="s">
        <v>44</v>
      </c>
      <c r="D3" s="73" t="s">
        <v>6</v>
      </c>
      <c r="E3" s="74"/>
      <c r="F3" s="73" t="s">
        <v>7</v>
      </c>
      <c r="G3" s="74"/>
      <c r="H3" s="22" t="s">
        <v>8</v>
      </c>
      <c r="I3" s="22" t="s">
        <v>9</v>
      </c>
      <c r="J3" s="22" t="s">
        <v>10</v>
      </c>
      <c r="K3" s="22" t="s">
        <v>15</v>
      </c>
    </row>
    <row r="4" spans="1:11" s="1" customFormat="1" ht="7.5" customHeight="1" x14ac:dyDescent="0.3">
      <c r="A4" s="75" t="s">
        <v>11</v>
      </c>
      <c r="B4" s="76"/>
      <c r="C4" s="35"/>
      <c r="D4" s="39"/>
      <c r="E4" s="39"/>
      <c r="F4" s="60"/>
      <c r="G4" s="61"/>
      <c r="H4" s="38"/>
      <c r="I4" s="38"/>
      <c r="J4" s="40"/>
      <c r="K4" s="104" t="s">
        <v>16</v>
      </c>
    </row>
    <row r="5" spans="1:11" s="1" customFormat="1" ht="15" customHeight="1" x14ac:dyDescent="0.3">
      <c r="A5" s="77"/>
      <c r="B5" s="78"/>
      <c r="C5" s="31">
        <v>2</v>
      </c>
      <c r="D5" s="5">
        <v>0.01</v>
      </c>
      <c r="E5" s="5">
        <v>0.03</v>
      </c>
      <c r="F5" s="81">
        <v>8486310.5999999996</v>
      </c>
      <c r="G5" s="82"/>
      <c r="H5" s="24">
        <v>0.03</v>
      </c>
      <c r="I5" s="13">
        <f>F5*H5</f>
        <v>254589.31799999997</v>
      </c>
      <c r="J5" s="14">
        <f>ROUND((I5/1000),0)*1000</f>
        <v>255000</v>
      </c>
      <c r="K5" s="105"/>
    </row>
    <row r="6" spans="1:11" s="1" customFormat="1" ht="9" customHeight="1" thickBot="1" x14ac:dyDescent="0.35">
      <c r="A6" s="79"/>
      <c r="B6" s="80"/>
      <c r="C6" s="37"/>
      <c r="D6" s="6"/>
      <c r="E6" s="6"/>
      <c r="F6" s="56"/>
      <c r="G6" s="57"/>
      <c r="H6" s="7"/>
      <c r="I6" s="15"/>
      <c r="J6" s="16"/>
      <c r="K6" s="105"/>
    </row>
    <row r="7" spans="1:11" s="1" customFormat="1" ht="6" customHeight="1" x14ac:dyDescent="0.3">
      <c r="A7" s="75" t="s">
        <v>12</v>
      </c>
      <c r="B7" s="76"/>
      <c r="C7" s="36"/>
      <c r="D7" s="8"/>
      <c r="E7" s="8"/>
      <c r="F7" s="100"/>
      <c r="G7" s="101"/>
      <c r="H7" s="9"/>
      <c r="I7" s="17"/>
      <c r="J7" s="18"/>
      <c r="K7" s="105"/>
    </row>
    <row r="8" spans="1:11" s="1" customFormat="1" x14ac:dyDescent="0.3">
      <c r="A8" s="77"/>
      <c r="B8" s="78"/>
      <c r="C8" s="31">
        <v>4</v>
      </c>
      <c r="D8" s="5">
        <v>0.01</v>
      </c>
      <c r="E8" s="5">
        <v>0.03</v>
      </c>
      <c r="F8" s="81">
        <v>5814675.21</v>
      </c>
      <c r="G8" s="82"/>
      <c r="H8" s="24">
        <v>0.03</v>
      </c>
      <c r="I8" s="13">
        <f>F8*H8</f>
        <v>174440.25629999998</v>
      </c>
      <c r="J8" s="14">
        <f>ROUND((I8/1000),0)*1000</f>
        <v>174000</v>
      </c>
      <c r="K8" s="105"/>
    </row>
    <row r="9" spans="1:11" s="1" customFormat="1" ht="4.5" customHeight="1" thickBot="1" x14ac:dyDescent="0.35">
      <c r="A9" s="98"/>
      <c r="B9" s="99"/>
      <c r="C9" s="37"/>
      <c r="D9" s="6"/>
      <c r="E9" s="6"/>
      <c r="F9" s="56"/>
      <c r="G9" s="57"/>
      <c r="H9" s="7"/>
      <c r="I9" s="15"/>
      <c r="J9" s="16"/>
      <c r="K9" s="105"/>
    </row>
    <row r="10" spans="1:11" s="1" customFormat="1" ht="6" customHeight="1" x14ac:dyDescent="0.3">
      <c r="A10" s="75" t="s">
        <v>13</v>
      </c>
      <c r="B10" s="76"/>
      <c r="C10" s="36"/>
      <c r="D10" s="8"/>
      <c r="E10" s="8"/>
      <c r="F10" s="100"/>
      <c r="G10" s="101"/>
      <c r="H10" s="9"/>
      <c r="I10" s="17"/>
      <c r="J10" s="18"/>
      <c r="K10" s="105"/>
    </row>
    <row r="11" spans="1:11" s="1" customFormat="1" ht="15" customHeight="1" x14ac:dyDescent="0.3">
      <c r="A11" s="77" t="s">
        <v>0</v>
      </c>
      <c r="B11" s="78"/>
      <c r="C11" s="31">
        <v>40</v>
      </c>
      <c r="D11" s="5">
        <v>0.01</v>
      </c>
      <c r="E11" s="5">
        <v>0.05</v>
      </c>
      <c r="F11" s="81">
        <v>2701965.15</v>
      </c>
      <c r="G11" s="82"/>
      <c r="H11" s="24">
        <v>0.05</v>
      </c>
      <c r="I11" s="13">
        <f>F11*H11</f>
        <v>135098.25750000001</v>
      </c>
      <c r="J11" s="14">
        <f>ROUND((I11/1000),0)*1000</f>
        <v>135000</v>
      </c>
      <c r="K11" s="105"/>
    </row>
    <row r="12" spans="1:11" s="1" customFormat="1" ht="4.5" customHeight="1" thickBot="1" x14ac:dyDescent="0.35">
      <c r="A12" s="98"/>
      <c r="B12" s="99"/>
      <c r="C12" s="45"/>
      <c r="D12" s="42"/>
      <c r="E12" s="42"/>
      <c r="F12" s="102"/>
      <c r="G12" s="103"/>
      <c r="H12" s="41"/>
      <c r="I12" s="46"/>
      <c r="J12" s="47"/>
      <c r="K12" s="105"/>
    </row>
    <row r="13" spans="1:11" s="1" customFormat="1" ht="9" customHeight="1" thickBot="1" x14ac:dyDescent="0.35">
      <c r="A13" s="10"/>
      <c r="B13" s="10"/>
      <c r="C13" s="10"/>
      <c r="D13" s="10"/>
      <c r="E13" s="10"/>
      <c r="F13" s="10"/>
      <c r="G13" s="10"/>
      <c r="K13" s="105"/>
    </row>
    <row r="14" spans="1:11" s="1" customFormat="1" ht="19.5" customHeight="1" thickBot="1" x14ac:dyDescent="0.35">
      <c r="A14" s="11"/>
      <c r="B14" s="12"/>
      <c r="C14" s="12"/>
      <c r="D14" s="12"/>
      <c r="E14" s="12"/>
      <c r="F14" s="12"/>
      <c r="G14" s="10"/>
      <c r="H14" s="73" t="s">
        <v>14</v>
      </c>
      <c r="I14" s="74"/>
      <c r="J14" s="34">
        <v>140000</v>
      </c>
      <c r="K14" s="106"/>
    </row>
    <row r="15" spans="1:11" ht="35.25" customHeight="1" x14ac:dyDescent="0.3"/>
    <row r="16" spans="1:11" s="20" customFormat="1" ht="18" x14ac:dyDescent="0.35">
      <c r="A16" s="20" t="s">
        <v>36</v>
      </c>
    </row>
    <row r="17" spans="1:12" ht="9" customHeight="1" thickBot="1" x14ac:dyDescent="0.4">
      <c r="K17" s="20"/>
    </row>
    <row r="18" spans="1:12" s="1" customFormat="1" ht="19.5" customHeight="1" thickBot="1" x14ac:dyDescent="0.35">
      <c r="A18" s="83" t="s">
        <v>17</v>
      </c>
      <c r="B18" s="84"/>
      <c r="C18" s="84"/>
      <c r="D18" s="84"/>
      <c r="E18" s="84"/>
      <c r="F18" s="85"/>
      <c r="G18" s="26">
        <v>0.75</v>
      </c>
      <c r="H18" s="73" t="s">
        <v>36</v>
      </c>
      <c r="I18" s="74"/>
      <c r="J18" s="19">
        <f>J14*G18</f>
        <v>105000</v>
      </c>
    </row>
    <row r="19" spans="1:12" ht="21" customHeight="1" x14ac:dyDescent="0.3">
      <c r="L19" s="1"/>
    </row>
    <row r="20" spans="1:12" s="20" customFormat="1" ht="18" x14ac:dyDescent="0.35">
      <c r="A20" s="20" t="s">
        <v>18</v>
      </c>
      <c r="L20" s="1"/>
    </row>
    <row r="21" spans="1:12" ht="9" customHeight="1" thickBot="1" x14ac:dyDescent="0.35">
      <c r="L21" s="1"/>
    </row>
    <row r="22" spans="1:12" s="1" customFormat="1" ht="19.5" customHeight="1" thickBot="1" x14ac:dyDescent="0.35">
      <c r="A22" s="83" t="s">
        <v>19</v>
      </c>
      <c r="B22" s="84"/>
      <c r="C22" s="84"/>
      <c r="D22" s="84"/>
      <c r="E22" s="84"/>
      <c r="F22" s="85"/>
      <c r="G22" s="26">
        <v>0.05</v>
      </c>
      <c r="H22" s="73" t="s">
        <v>20</v>
      </c>
      <c r="I22" s="74"/>
      <c r="J22" s="19">
        <f>J14*G22</f>
        <v>7000</v>
      </c>
    </row>
    <row r="23" spans="1:12" ht="21" customHeight="1" x14ac:dyDescent="0.3"/>
    <row r="24" spans="1:12" s="20" customFormat="1" ht="18" x14ac:dyDescent="0.35">
      <c r="A24" s="20" t="s">
        <v>21</v>
      </c>
    </row>
    <row r="25" spans="1:12" ht="9" customHeight="1" thickBot="1" x14ac:dyDescent="0.35"/>
    <row r="26" spans="1:12" s="1" customFormat="1" ht="32.25" customHeight="1" x14ac:dyDescent="0.3">
      <c r="A26" s="88" t="s">
        <v>38</v>
      </c>
      <c r="B26" s="89"/>
      <c r="C26" s="92" t="s">
        <v>22</v>
      </c>
      <c r="D26" s="94" t="s">
        <v>6</v>
      </c>
      <c r="E26" s="95"/>
      <c r="F26" s="94" t="s">
        <v>7</v>
      </c>
      <c r="G26" s="95"/>
      <c r="H26" s="86" t="s">
        <v>8</v>
      </c>
      <c r="I26" s="86" t="s">
        <v>10</v>
      </c>
      <c r="J26" s="49" t="s">
        <v>36</v>
      </c>
    </row>
    <row r="27" spans="1:12" s="1" customFormat="1" ht="16.5" customHeight="1" thickBot="1" x14ac:dyDescent="0.35">
      <c r="A27" s="90"/>
      <c r="B27" s="91"/>
      <c r="C27" s="93"/>
      <c r="D27" s="96"/>
      <c r="E27" s="97"/>
      <c r="F27" s="96"/>
      <c r="G27" s="97"/>
      <c r="H27" s="87"/>
      <c r="I27" s="87"/>
      <c r="J27" s="23">
        <f>G18</f>
        <v>0.75</v>
      </c>
    </row>
    <row r="28" spans="1:12" s="1" customFormat="1" ht="7.5" customHeight="1" x14ac:dyDescent="0.3">
      <c r="A28" s="58"/>
      <c r="B28" s="59"/>
      <c r="C28" s="38"/>
      <c r="D28" s="39"/>
      <c r="E28" s="39"/>
      <c r="F28" s="60"/>
      <c r="G28" s="61"/>
      <c r="H28" s="38"/>
      <c r="I28" s="38"/>
      <c r="J28" s="40"/>
      <c r="K28" s="107" t="s">
        <v>27</v>
      </c>
    </row>
    <row r="29" spans="1:12" s="1" customFormat="1" ht="15" customHeight="1" x14ac:dyDescent="0.3">
      <c r="A29" s="67" t="s">
        <v>23</v>
      </c>
      <c r="B29" s="68"/>
      <c r="C29" s="63" t="s">
        <v>1</v>
      </c>
      <c r="D29" s="64">
        <v>0.03</v>
      </c>
      <c r="E29" s="64">
        <v>0.1</v>
      </c>
      <c r="F29" s="65">
        <v>185292</v>
      </c>
      <c r="G29" s="66"/>
      <c r="H29" s="51">
        <v>0.05</v>
      </c>
      <c r="I29" s="70">
        <f>ROUND(SUM(F29*H29)/1000,0)*1000</f>
        <v>9000</v>
      </c>
      <c r="J29" s="70">
        <f>SUM(ROUND((I29/1000),0)*1000)*G$18</f>
        <v>6750</v>
      </c>
      <c r="K29" s="108"/>
    </row>
    <row r="30" spans="1:12" s="1" customFormat="1" ht="15" customHeight="1" x14ac:dyDescent="0.3">
      <c r="A30" s="52"/>
      <c r="B30" s="53"/>
      <c r="C30" s="63"/>
      <c r="D30" s="64"/>
      <c r="E30" s="64"/>
      <c r="F30" s="65"/>
      <c r="G30" s="66"/>
      <c r="H30" s="51"/>
      <c r="I30" s="70"/>
      <c r="J30" s="70"/>
      <c r="K30" s="108"/>
    </row>
    <row r="31" spans="1:12" s="1" customFormat="1" ht="9" customHeight="1" thickBot="1" x14ac:dyDescent="0.35">
      <c r="A31" s="54"/>
      <c r="B31" s="55"/>
      <c r="C31" s="32"/>
      <c r="D31" s="6"/>
      <c r="E31" s="6"/>
      <c r="F31" s="56"/>
      <c r="G31" s="57"/>
      <c r="H31" s="7"/>
      <c r="I31" s="15"/>
      <c r="J31" s="16"/>
      <c r="K31" s="109"/>
    </row>
    <row r="32" spans="1:12" s="1" customFormat="1" ht="7.5" customHeight="1" x14ac:dyDescent="0.3">
      <c r="A32" s="58"/>
      <c r="B32" s="59"/>
      <c r="C32" s="33"/>
      <c r="D32" s="2"/>
      <c r="E32" s="2"/>
      <c r="F32" s="60"/>
      <c r="G32" s="61"/>
      <c r="H32" s="3"/>
      <c r="I32" s="3"/>
      <c r="J32" s="4"/>
      <c r="K32" s="107" t="s">
        <v>28</v>
      </c>
    </row>
    <row r="33" spans="1:11" s="1" customFormat="1" ht="15" customHeight="1" x14ac:dyDescent="0.3">
      <c r="A33" s="67" t="s">
        <v>24</v>
      </c>
      <c r="B33" s="68"/>
      <c r="C33" s="63" t="s">
        <v>2</v>
      </c>
      <c r="D33" s="64">
        <v>0.03</v>
      </c>
      <c r="E33" s="64">
        <v>0.1</v>
      </c>
      <c r="F33" s="65">
        <v>366492</v>
      </c>
      <c r="G33" s="66"/>
      <c r="H33" s="51">
        <v>0.05</v>
      </c>
      <c r="I33" s="70">
        <f>ROUND(SUM(F33*H33)/1000,0)*1000</f>
        <v>18000</v>
      </c>
      <c r="J33" s="70">
        <f>SUM(ROUND((I33/1000),0)*1000)*G$18</f>
        <v>13500</v>
      </c>
      <c r="K33" s="108"/>
    </row>
    <row r="34" spans="1:11" s="1" customFormat="1" ht="15" customHeight="1" x14ac:dyDescent="0.3">
      <c r="A34" s="52" t="s">
        <v>25</v>
      </c>
      <c r="B34" s="53"/>
      <c r="C34" s="63"/>
      <c r="D34" s="64"/>
      <c r="E34" s="64"/>
      <c r="F34" s="65"/>
      <c r="G34" s="66"/>
      <c r="H34" s="51"/>
      <c r="I34" s="70"/>
      <c r="J34" s="70"/>
      <c r="K34" s="108"/>
    </row>
    <row r="35" spans="1:11" s="1" customFormat="1" ht="9" customHeight="1" thickBot="1" x14ac:dyDescent="0.35">
      <c r="A35" s="54"/>
      <c r="B35" s="55"/>
      <c r="C35" s="32"/>
      <c r="D35" s="6"/>
      <c r="E35" s="6"/>
      <c r="F35" s="56"/>
      <c r="G35" s="57"/>
      <c r="H35" s="7"/>
      <c r="I35" s="15"/>
      <c r="J35" s="16"/>
      <c r="K35" s="109"/>
    </row>
    <row r="36" spans="1:11" s="1" customFormat="1" ht="7.5" customHeight="1" x14ac:dyDescent="0.3">
      <c r="A36" s="58"/>
      <c r="B36" s="59"/>
      <c r="C36" s="33"/>
      <c r="D36" s="2"/>
      <c r="E36" s="2"/>
      <c r="F36" s="60"/>
      <c r="G36" s="61"/>
      <c r="H36" s="3"/>
      <c r="I36" s="3"/>
      <c r="J36" s="4"/>
      <c r="K36" s="107" t="s">
        <v>37</v>
      </c>
    </row>
    <row r="37" spans="1:11" s="1" customFormat="1" ht="15" customHeight="1" x14ac:dyDescent="0.3">
      <c r="A37" s="67" t="s">
        <v>26</v>
      </c>
      <c r="B37" s="68"/>
      <c r="C37" s="63" t="s">
        <v>3</v>
      </c>
      <c r="D37" s="64">
        <v>0.03</v>
      </c>
      <c r="E37" s="64">
        <v>0.1</v>
      </c>
      <c r="F37" s="65">
        <v>168349</v>
      </c>
      <c r="G37" s="66"/>
      <c r="H37" s="51">
        <v>0.1</v>
      </c>
      <c r="I37" s="70">
        <f>ROUND(SUM(F37*H37)/1000,0)*1000</f>
        <v>17000</v>
      </c>
      <c r="J37" s="70">
        <f>SUM(ROUND((I37/1000),0)*1000)*G$18</f>
        <v>12750</v>
      </c>
      <c r="K37" s="108"/>
    </row>
    <row r="38" spans="1:11" s="1" customFormat="1" ht="15" customHeight="1" x14ac:dyDescent="0.3">
      <c r="A38" s="52"/>
      <c r="B38" s="53"/>
      <c r="C38" s="63"/>
      <c r="D38" s="64"/>
      <c r="E38" s="64"/>
      <c r="F38" s="65"/>
      <c r="G38" s="66"/>
      <c r="H38" s="51"/>
      <c r="I38" s="70"/>
      <c r="J38" s="70"/>
      <c r="K38" s="108"/>
    </row>
    <row r="39" spans="1:11" s="1" customFormat="1" ht="9" customHeight="1" thickBot="1" x14ac:dyDescent="0.35">
      <c r="A39" s="54"/>
      <c r="B39" s="55"/>
      <c r="C39" s="32"/>
      <c r="D39" s="6"/>
      <c r="E39" s="6"/>
      <c r="F39" s="56"/>
      <c r="G39" s="57"/>
      <c r="H39" s="7"/>
      <c r="I39" s="15"/>
      <c r="J39" s="16"/>
      <c r="K39" s="109"/>
    </row>
    <row r="40" spans="1:11" s="1" customFormat="1" ht="7.5" customHeight="1" x14ac:dyDescent="0.3">
      <c r="A40" s="58"/>
      <c r="B40" s="59"/>
      <c r="C40" s="33"/>
      <c r="D40" s="2"/>
      <c r="E40" s="2"/>
      <c r="F40" s="60"/>
      <c r="G40" s="61"/>
      <c r="H40" s="3"/>
      <c r="I40" s="3"/>
      <c r="J40" s="4"/>
      <c r="K40" s="107"/>
    </row>
    <row r="41" spans="1:11" s="1" customFormat="1" ht="15" customHeight="1" x14ac:dyDescent="0.3">
      <c r="A41" s="67"/>
      <c r="B41" s="68"/>
      <c r="C41" s="63"/>
      <c r="D41" s="64">
        <v>0.03</v>
      </c>
      <c r="E41" s="64">
        <v>0.1</v>
      </c>
      <c r="F41" s="65"/>
      <c r="G41" s="66"/>
      <c r="H41" s="51">
        <v>0.03</v>
      </c>
      <c r="I41" s="70">
        <f>ROUND(SUM(F41*H41)/1000,0)*1000</f>
        <v>0</v>
      </c>
      <c r="J41" s="70">
        <f>SUM(ROUND((I41/1000),0)*1000)*G$18</f>
        <v>0</v>
      </c>
      <c r="K41" s="108"/>
    </row>
    <row r="42" spans="1:11" s="1" customFormat="1" ht="15" customHeight="1" x14ac:dyDescent="0.3">
      <c r="A42" s="52"/>
      <c r="B42" s="53"/>
      <c r="C42" s="63"/>
      <c r="D42" s="64"/>
      <c r="E42" s="64"/>
      <c r="F42" s="65"/>
      <c r="G42" s="66"/>
      <c r="H42" s="51"/>
      <c r="I42" s="70"/>
      <c r="J42" s="70"/>
      <c r="K42" s="108"/>
    </row>
    <row r="43" spans="1:11" s="1" customFormat="1" ht="9" customHeight="1" thickBot="1" x14ac:dyDescent="0.35">
      <c r="A43" s="54"/>
      <c r="B43" s="55"/>
      <c r="C43" s="32"/>
      <c r="D43" s="6"/>
      <c r="E43" s="6"/>
      <c r="F43" s="56"/>
      <c r="G43" s="57"/>
      <c r="H43" s="7"/>
      <c r="I43" s="15"/>
      <c r="J43" s="16"/>
      <c r="K43" s="109"/>
    </row>
    <row r="44" spans="1:11" s="1" customFormat="1" ht="7.5" customHeight="1" x14ac:dyDescent="0.3">
      <c r="A44" s="58"/>
      <c r="B44" s="59"/>
      <c r="C44" s="33"/>
      <c r="D44" s="2"/>
      <c r="E44" s="2"/>
      <c r="F44" s="60"/>
      <c r="G44" s="61"/>
      <c r="H44" s="3"/>
      <c r="I44" s="3"/>
      <c r="J44" s="4"/>
      <c r="K44" s="107"/>
    </row>
    <row r="45" spans="1:11" s="1" customFormat="1" ht="15" customHeight="1" x14ac:dyDescent="0.3">
      <c r="A45" s="67"/>
      <c r="B45" s="68"/>
      <c r="C45" s="63"/>
      <c r="D45" s="64">
        <v>0.03</v>
      </c>
      <c r="E45" s="64">
        <v>0.1</v>
      </c>
      <c r="F45" s="65"/>
      <c r="G45" s="66"/>
      <c r="H45" s="51">
        <v>0.03</v>
      </c>
      <c r="I45" s="70">
        <f>ROUND(SUM(F45*H45)/1000,0)*1000</f>
        <v>0</v>
      </c>
      <c r="J45" s="70">
        <f>SUM(ROUND((I45/1000),0)*1000)*G$18</f>
        <v>0</v>
      </c>
      <c r="K45" s="108"/>
    </row>
    <row r="46" spans="1:11" s="1" customFormat="1" ht="15" customHeight="1" x14ac:dyDescent="0.3">
      <c r="A46" s="52"/>
      <c r="B46" s="53"/>
      <c r="C46" s="63"/>
      <c r="D46" s="64"/>
      <c r="E46" s="64"/>
      <c r="F46" s="65"/>
      <c r="G46" s="66"/>
      <c r="H46" s="51"/>
      <c r="I46" s="70"/>
      <c r="J46" s="70"/>
      <c r="K46" s="108"/>
    </row>
    <row r="47" spans="1:11" s="1" customFormat="1" ht="9" customHeight="1" thickBot="1" x14ac:dyDescent="0.35">
      <c r="A47" s="54"/>
      <c r="B47" s="55"/>
      <c r="C47" s="32"/>
      <c r="D47" s="6"/>
      <c r="E47" s="6"/>
      <c r="F47" s="56"/>
      <c r="G47" s="57"/>
      <c r="H47" s="7"/>
      <c r="I47" s="15"/>
      <c r="J47" s="16"/>
      <c r="K47" s="109"/>
    </row>
    <row r="48" spans="1:11" s="1" customFormat="1" ht="7.5" customHeight="1" x14ac:dyDescent="0.3">
      <c r="A48" s="58"/>
      <c r="B48" s="59"/>
      <c r="C48" s="33"/>
      <c r="D48" s="2"/>
      <c r="E48" s="2"/>
      <c r="F48" s="60"/>
      <c r="G48" s="61"/>
      <c r="H48" s="3"/>
      <c r="I48" s="3"/>
      <c r="J48" s="4"/>
      <c r="K48" s="107"/>
    </row>
    <row r="49" spans="1:11" s="1" customFormat="1" ht="15" customHeight="1" x14ac:dyDescent="0.3">
      <c r="A49" s="67"/>
      <c r="B49" s="68"/>
      <c r="C49" s="63"/>
      <c r="D49" s="64">
        <v>0.03</v>
      </c>
      <c r="E49" s="64">
        <v>0.1</v>
      </c>
      <c r="F49" s="65"/>
      <c r="G49" s="66"/>
      <c r="H49" s="51">
        <v>0.03</v>
      </c>
      <c r="I49" s="70">
        <f>ROUND(SUM(F49*H49)/1000,0)*1000</f>
        <v>0</v>
      </c>
      <c r="J49" s="70">
        <f>SUM(ROUND((I49/1000),0)*1000)*G$18</f>
        <v>0</v>
      </c>
      <c r="K49" s="108"/>
    </row>
    <row r="50" spans="1:11" s="1" customFormat="1" ht="15" customHeight="1" x14ac:dyDescent="0.3">
      <c r="A50" s="52"/>
      <c r="B50" s="53"/>
      <c r="C50" s="63"/>
      <c r="D50" s="64"/>
      <c r="E50" s="64"/>
      <c r="F50" s="65"/>
      <c r="G50" s="66"/>
      <c r="H50" s="51"/>
      <c r="I50" s="70"/>
      <c r="J50" s="70"/>
      <c r="K50" s="108"/>
    </row>
    <row r="51" spans="1:11" s="1" customFormat="1" ht="9" customHeight="1" thickBot="1" x14ac:dyDescent="0.35">
      <c r="A51" s="54"/>
      <c r="B51" s="55"/>
      <c r="C51" s="41"/>
      <c r="D51" s="42"/>
      <c r="E51" s="42"/>
      <c r="F51" s="102"/>
      <c r="G51" s="103"/>
      <c r="H51" s="41"/>
      <c r="I51" s="43"/>
      <c r="J51" s="44"/>
      <c r="K51" s="109"/>
    </row>
    <row r="53" spans="1:11" x14ac:dyDescent="0.3">
      <c r="A53" s="28" t="s">
        <v>29</v>
      </c>
      <c r="B53" s="27"/>
      <c r="C53" s="27"/>
    </row>
    <row r="55" spans="1:11" x14ac:dyDescent="0.3">
      <c r="A55" s="48" t="s">
        <v>30</v>
      </c>
    </row>
    <row r="57" spans="1:11" ht="21" customHeight="1" x14ac:dyDescent="0.3">
      <c r="A57" s="62" t="s">
        <v>31</v>
      </c>
      <c r="B57" s="69" t="s">
        <v>41</v>
      </c>
      <c r="C57" s="69"/>
      <c r="D57" s="69"/>
      <c r="E57" s="69"/>
      <c r="F57" s="69"/>
      <c r="G57" s="69"/>
      <c r="H57" s="69"/>
      <c r="I57" s="69"/>
      <c r="J57" s="69"/>
      <c r="K57" s="69"/>
    </row>
    <row r="58" spans="1:11" ht="21" customHeight="1" x14ac:dyDescent="0.3">
      <c r="A58" s="62"/>
      <c r="B58" s="69"/>
      <c r="C58" s="69"/>
      <c r="D58" s="69"/>
      <c r="E58" s="69"/>
      <c r="F58" s="69"/>
      <c r="G58" s="69"/>
      <c r="H58" s="69"/>
      <c r="I58" s="69"/>
      <c r="J58" s="69"/>
      <c r="K58" s="69"/>
    </row>
    <row r="60" spans="1:11" ht="21" customHeight="1" x14ac:dyDescent="0.3">
      <c r="A60" s="62" t="s">
        <v>32</v>
      </c>
      <c r="B60" s="69" t="s">
        <v>42</v>
      </c>
      <c r="C60" s="69"/>
      <c r="D60" s="69"/>
      <c r="E60" s="69"/>
      <c r="F60" s="69"/>
      <c r="G60" s="69"/>
      <c r="H60" s="69"/>
      <c r="I60" s="69"/>
      <c r="J60" s="69"/>
      <c r="K60" s="69"/>
    </row>
    <row r="61" spans="1:11" ht="21" customHeight="1" x14ac:dyDescent="0.3">
      <c r="A61" s="62"/>
      <c r="B61" s="69"/>
      <c r="C61" s="69"/>
      <c r="D61" s="69"/>
      <c r="E61" s="69"/>
      <c r="F61" s="69"/>
      <c r="G61" s="69"/>
      <c r="H61" s="69"/>
      <c r="I61" s="69"/>
      <c r="J61" s="69"/>
      <c r="K61" s="69"/>
    </row>
    <row r="63" spans="1:11" ht="27.75" customHeight="1" x14ac:dyDescent="0.3">
      <c r="A63" s="62" t="s">
        <v>33</v>
      </c>
      <c r="B63" s="69" t="s">
        <v>43</v>
      </c>
      <c r="C63" s="69"/>
      <c r="D63" s="69"/>
      <c r="E63" s="69"/>
      <c r="F63" s="69"/>
      <c r="G63" s="69"/>
      <c r="H63" s="69"/>
      <c r="I63" s="69"/>
      <c r="J63" s="69"/>
      <c r="K63" s="69"/>
    </row>
    <row r="64" spans="1:11" ht="27.75" customHeight="1" x14ac:dyDescent="0.3">
      <c r="A64" s="62"/>
      <c r="B64" s="69"/>
      <c r="C64" s="69"/>
      <c r="D64" s="69"/>
      <c r="E64" s="69"/>
      <c r="F64" s="69"/>
      <c r="G64" s="69"/>
      <c r="H64" s="69"/>
      <c r="I64" s="69"/>
      <c r="J64" s="69"/>
      <c r="K64" s="69"/>
    </row>
    <row r="66" spans="1:11" ht="21" customHeight="1" x14ac:dyDescent="0.3">
      <c r="A66" s="62" t="s">
        <v>34</v>
      </c>
      <c r="B66" s="69" t="s">
        <v>39</v>
      </c>
      <c r="C66" s="69"/>
      <c r="D66" s="69"/>
      <c r="E66" s="69"/>
      <c r="F66" s="69"/>
      <c r="G66" s="69"/>
      <c r="H66" s="69"/>
      <c r="I66" s="69"/>
      <c r="J66" s="69"/>
      <c r="K66" s="69"/>
    </row>
    <row r="67" spans="1:11" ht="21" customHeight="1" x14ac:dyDescent="0.3">
      <c r="A67" s="62"/>
      <c r="B67" s="69"/>
      <c r="C67" s="69"/>
      <c r="D67" s="69"/>
      <c r="E67" s="69"/>
      <c r="F67" s="69"/>
      <c r="G67" s="69"/>
      <c r="H67" s="69"/>
      <c r="I67" s="69"/>
      <c r="J67" s="69"/>
      <c r="K67" s="69"/>
    </row>
    <row r="69" spans="1:11" ht="21" customHeight="1" x14ac:dyDescent="0.3">
      <c r="A69" s="62" t="s">
        <v>35</v>
      </c>
      <c r="B69" s="69" t="s">
        <v>40</v>
      </c>
      <c r="C69" s="69"/>
      <c r="D69" s="69"/>
      <c r="E69" s="69"/>
      <c r="F69" s="69"/>
      <c r="G69" s="69"/>
      <c r="H69" s="69"/>
      <c r="I69" s="69"/>
      <c r="J69" s="69"/>
      <c r="K69" s="69"/>
    </row>
    <row r="70" spans="1:11" ht="21" customHeight="1" x14ac:dyDescent="0.3">
      <c r="A70" s="62"/>
      <c r="B70" s="69"/>
      <c r="C70" s="69"/>
      <c r="D70" s="69"/>
      <c r="E70" s="69"/>
      <c r="F70" s="69"/>
      <c r="G70" s="69"/>
      <c r="H70" s="69"/>
      <c r="I70" s="69"/>
      <c r="J70" s="69"/>
      <c r="K70" s="69"/>
    </row>
  </sheetData>
  <mergeCells count="121">
    <mergeCell ref="J29:J30"/>
    <mergeCell ref="I33:I34"/>
    <mergeCell ref="J33:J34"/>
    <mergeCell ref="K32:K35"/>
    <mergeCell ref="K36:K39"/>
    <mergeCell ref="K40:K43"/>
    <mergeCell ref="K44:K47"/>
    <mergeCell ref="K48:K51"/>
    <mergeCell ref="I49:I50"/>
    <mergeCell ref="J49:J50"/>
    <mergeCell ref="I45:I46"/>
    <mergeCell ref="J45:J46"/>
    <mergeCell ref="I37:I38"/>
    <mergeCell ref="J37:J38"/>
    <mergeCell ref="K4:K14"/>
    <mergeCell ref="A50:B50"/>
    <mergeCell ref="A51:B51"/>
    <mergeCell ref="F51:G51"/>
    <mergeCell ref="A49:B49"/>
    <mergeCell ref="C49:C50"/>
    <mergeCell ref="D49:D50"/>
    <mergeCell ref="E49:E50"/>
    <mergeCell ref="F49:G50"/>
    <mergeCell ref="H49:H50"/>
    <mergeCell ref="A47:B47"/>
    <mergeCell ref="F47:G47"/>
    <mergeCell ref="A48:B48"/>
    <mergeCell ref="F48:G48"/>
    <mergeCell ref="A45:B45"/>
    <mergeCell ref="C45:C46"/>
    <mergeCell ref="D45:D46"/>
    <mergeCell ref="E45:E46"/>
    <mergeCell ref="F45:G46"/>
    <mergeCell ref="H45:H46"/>
    <mergeCell ref="I41:I42"/>
    <mergeCell ref="J41:J42"/>
    <mergeCell ref="A42:B42"/>
    <mergeCell ref="K28:K31"/>
    <mergeCell ref="F11:G11"/>
    <mergeCell ref="F12:G12"/>
    <mergeCell ref="A35:B35"/>
    <mergeCell ref="F35:G35"/>
    <mergeCell ref="A36:B36"/>
    <mergeCell ref="F36:G36"/>
    <mergeCell ref="A33:B33"/>
    <mergeCell ref="C33:C34"/>
    <mergeCell ref="D33:D34"/>
    <mergeCell ref="E33:E34"/>
    <mergeCell ref="F33:G34"/>
    <mergeCell ref="A34:B34"/>
    <mergeCell ref="A3:B3"/>
    <mergeCell ref="D3:E3"/>
    <mergeCell ref="F3:G3"/>
    <mergeCell ref="A4:B6"/>
    <mergeCell ref="F4:G4"/>
    <mergeCell ref="F5:G5"/>
    <mergeCell ref="F6:G6"/>
    <mergeCell ref="A18:F18"/>
    <mergeCell ref="I26:I27"/>
    <mergeCell ref="A22:F22"/>
    <mergeCell ref="H22:I22"/>
    <mergeCell ref="A26:B27"/>
    <mergeCell ref="C26:C27"/>
    <mergeCell ref="D26:E27"/>
    <mergeCell ref="F26:G27"/>
    <mergeCell ref="H26:H27"/>
    <mergeCell ref="H18:I18"/>
    <mergeCell ref="H14:I14"/>
    <mergeCell ref="A7:B9"/>
    <mergeCell ref="F7:G7"/>
    <mergeCell ref="F8:G8"/>
    <mergeCell ref="F9:G9"/>
    <mergeCell ref="A10:B12"/>
    <mergeCell ref="F10:G10"/>
    <mergeCell ref="A63:A64"/>
    <mergeCell ref="A66:A67"/>
    <mergeCell ref="A69:A70"/>
    <mergeCell ref="B57:K58"/>
    <mergeCell ref="B60:K61"/>
    <mergeCell ref="B63:K64"/>
    <mergeCell ref="B66:K67"/>
    <mergeCell ref="B69:K70"/>
    <mergeCell ref="A28:B28"/>
    <mergeCell ref="F28:G28"/>
    <mergeCell ref="A29:B29"/>
    <mergeCell ref="C29:C30"/>
    <mergeCell ref="D29:D30"/>
    <mergeCell ref="E29:E30"/>
    <mergeCell ref="F29:G30"/>
    <mergeCell ref="H29:H30"/>
    <mergeCell ref="I29:I30"/>
    <mergeCell ref="H41:H42"/>
    <mergeCell ref="A46:B46"/>
    <mergeCell ref="A39:B39"/>
    <mergeCell ref="F39:G39"/>
    <mergeCell ref="A40:B40"/>
    <mergeCell ref="F40:G40"/>
    <mergeCell ref="A37:B37"/>
    <mergeCell ref="H33:H34"/>
    <mergeCell ref="A38:B38"/>
    <mergeCell ref="A30:B30"/>
    <mergeCell ref="A31:B31"/>
    <mergeCell ref="F31:G31"/>
    <mergeCell ref="A32:B32"/>
    <mergeCell ref="F32:G32"/>
    <mergeCell ref="A57:A58"/>
    <mergeCell ref="A60:A61"/>
    <mergeCell ref="C37:C38"/>
    <mergeCell ref="D37:D38"/>
    <mergeCell ref="E37:E38"/>
    <mergeCell ref="F37:G38"/>
    <mergeCell ref="H37:H38"/>
    <mergeCell ref="A43:B43"/>
    <mergeCell ref="F43:G43"/>
    <mergeCell ref="A44:B44"/>
    <mergeCell ref="F44:G44"/>
    <mergeCell ref="A41:B41"/>
    <mergeCell ref="C41:C42"/>
    <mergeCell ref="D41:D42"/>
    <mergeCell ref="E41:E42"/>
    <mergeCell ref="F41:G42"/>
  </mergeCells>
  <pageMargins left="0.70866141732283472" right="0.70866141732283472" top="0.78740157480314965" bottom="0.78740157480314965" header="0.31496062992125984" footer="0.31496062992125984"/>
  <pageSetup paperSize="9" scale="71" orientation="portrait" r:id="rId1"/>
  <headerFooter>
    <oddHeader>&amp;C&amp;A&amp;R&amp;"Trebuchet MS,Fett"&amp;12Annexe 1</oddHeader>
    <oddFooter>&amp;CGuide destiné aux organes de vérification des comptes (édition 2016)</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workbookViewId="0">
      <selection activeCell="C3" sqref="C3"/>
    </sheetView>
  </sheetViews>
  <sheetFormatPr baseColWidth="10" defaultRowHeight="15" x14ac:dyDescent="0.3"/>
  <cols>
    <col min="1" max="2" width="9.5703125" customWidth="1"/>
    <col min="3" max="3" width="9.140625" customWidth="1"/>
    <col min="4" max="5" width="7.5703125" customWidth="1"/>
    <col min="6" max="6" width="5.7109375" customWidth="1"/>
    <col min="7" max="7" width="10.7109375" customWidth="1"/>
    <col min="8" max="8" width="10.7109375" bestFit="1" customWidth="1"/>
    <col min="9" max="10" width="14.7109375" customWidth="1"/>
    <col min="11" max="11" width="30.85546875" customWidth="1"/>
  </cols>
  <sheetData>
    <row r="1" spans="1:11" ht="23.25" x14ac:dyDescent="0.35">
      <c r="A1" s="21" t="s">
        <v>4</v>
      </c>
    </row>
    <row r="2" spans="1:11" ht="15.75" thickBot="1" x14ac:dyDescent="0.35"/>
    <row r="3" spans="1:11" s="1" customFormat="1" ht="47.25" customHeight="1" thickBot="1" x14ac:dyDescent="0.35">
      <c r="A3" s="71" t="s">
        <v>5</v>
      </c>
      <c r="B3" s="72"/>
      <c r="C3" s="50" t="s">
        <v>44</v>
      </c>
      <c r="D3" s="73" t="s">
        <v>6</v>
      </c>
      <c r="E3" s="74"/>
      <c r="F3" s="73" t="s">
        <v>7</v>
      </c>
      <c r="G3" s="74"/>
      <c r="H3" s="22" t="s">
        <v>8</v>
      </c>
      <c r="I3" s="22" t="s">
        <v>9</v>
      </c>
      <c r="J3" s="22" t="s">
        <v>10</v>
      </c>
      <c r="K3" s="22" t="s">
        <v>15</v>
      </c>
    </row>
    <row r="4" spans="1:11" s="1" customFormat="1" ht="7.5" customHeight="1" x14ac:dyDescent="0.3">
      <c r="A4" s="75" t="s">
        <v>11</v>
      </c>
      <c r="B4" s="76"/>
      <c r="C4" s="35"/>
      <c r="D4" s="39"/>
      <c r="E4" s="39"/>
      <c r="F4" s="60"/>
      <c r="G4" s="61"/>
      <c r="H4" s="38"/>
      <c r="I4" s="38"/>
      <c r="J4" s="40"/>
      <c r="K4" s="104"/>
    </row>
    <row r="5" spans="1:11" s="1" customFormat="1" ht="15" customHeight="1" x14ac:dyDescent="0.3">
      <c r="A5" s="77"/>
      <c r="B5" s="78"/>
      <c r="C5" s="31">
        <v>2</v>
      </c>
      <c r="D5" s="5">
        <v>0.01</v>
      </c>
      <c r="E5" s="5">
        <v>0.03</v>
      </c>
      <c r="F5" s="81"/>
      <c r="G5" s="82"/>
      <c r="H5" s="24">
        <v>0.03</v>
      </c>
      <c r="I5" s="13">
        <f>F5*H5</f>
        <v>0</v>
      </c>
      <c r="J5" s="14">
        <f>ROUND((I5/1000),0)*1000</f>
        <v>0</v>
      </c>
      <c r="K5" s="105"/>
    </row>
    <row r="6" spans="1:11" s="1" customFormat="1" ht="9" customHeight="1" thickBot="1" x14ac:dyDescent="0.35">
      <c r="A6" s="79"/>
      <c r="B6" s="80"/>
      <c r="C6" s="37"/>
      <c r="D6" s="6"/>
      <c r="E6" s="6"/>
      <c r="F6" s="56"/>
      <c r="G6" s="57"/>
      <c r="H6" s="7"/>
      <c r="I6" s="15"/>
      <c r="J6" s="16"/>
      <c r="K6" s="105"/>
    </row>
    <row r="7" spans="1:11" s="1" customFormat="1" ht="6" customHeight="1" x14ac:dyDescent="0.3">
      <c r="A7" s="75" t="s">
        <v>12</v>
      </c>
      <c r="B7" s="76"/>
      <c r="C7" s="36"/>
      <c r="D7" s="8"/>
      <c r="E7" s="8"/>
      <c r="F7" s="100"/>
      <c r="G7" s="101"/>
      <c r="H7" s="9"/>
      <c r="I7" s="17"/>
      <c r="J7" s="18"/>
      <c r="K7" s="105"/>
    </row>
    <row r="8" spans="1:11" s="1" customFormat="1" x14ac:dyDescent="0.3">
      <c r="A8" s="77"/>
      <c r="B8" s="78"/>
      <c r="C8" s="31">
        <v>4</v>
      </c>
      <c r="D8" s="5">
        <v>0.01</v>
      </c>
      <c r="E8" s="5">
        <v>0.03</v>
      </c>
      <c r="F8" s="81"/>
      <c r="G8" s="82"/>
      <c r="H8" s="24">
        <v>0.03</v>
      </c>
      <c r="I8" s="13">
        <f>F8*H8</f>
        <v>0</v>
      </c>
      <c r="J8" s="14">
        <f>ROUND((I8/1000),0)*1000</f>
        <v>0</v>
      </c>
      <c r="K8" s="105"/>
    </row>
    <row r="9" spans="1:11" s="1" customFormat="1" ht="4.5" customHeight="1" thickBot="1" x14ac:dyDescent="0.35">
      <c r="A9" s="98"/>
      <c r="B9" s="99"/>
      <c r="C9" s="37"/>
      <c r="D9" s="6"/>
      <c r="E9" s="6"/>
      <c r="F9" s="56"/>
      <c r="G9" s="57"/>
      <c r="H9" s="7"/>
      <c r="I9" s="15"/>
      <c r="J9" s="16"/>
      <c r="K9" s="105"/>
    </row>
    <row r="10" spans="1:11" s="1" customFormat="1" ht="6" customHeight="1" x14ac:dyDescent="0.3">
      <c r="A10" s="75" t="s">
        <v>13</v>
      </c>
      <c r="B10" s="76"/>
      <c r="C10" s="36"/>
      <c r="D10" s="8"/>
      <c r="E10" s="8"/>
      <c r="F10" s="100"/>
      <c r="G10" s="101"/>
      <c r="H10" s="9"/>
      <c r="I10" s="17"/>
      <c r="J10" s="18"/>
      <c r="K10" s="105"/>
    </row>
    <row r="11" spans="1:11" s="1" customFormat="1" ht="15" customHeight="1" x14ac:dyDescent="0.3">
      <c r="A11" s="77" t="s">
        <v>0</v>
      </c>
      <c r="B11" s="78"/>
      <c r="C11" s="31">
        <v>40</v>
      </c>
      <c r="D11" s="5">
        <v>0.01</v>
      </c>
      <c r="E11" s="5">
        <v>0.05</v>
      </c>
      <c r="F11" s="81"/>
      <c r="G11" s="82"/>
      <c r="H11" s="24">
        <v>0.05</v>
      </c>
      <c r="I11" s="13">
        <f>F11*H11</f>
        <v>0</v>
      </c>
      <c r="J11" s="14">
        <f>ROUND((I11/1000),0)*1000</f>
        <v>0</v>
      </c>
      <c r="K11" s="105"/>
    </row>
    <row r="12" spans="1:11" s="1" customFormat="1" ht="4.5" customHeight="1" thickBot="1" x14ac:dyDescent="0.35">
      <c r="A12" s="98"/>
      <c r="B12" s="99"/>
      <c r="C12" s="45"/>
      <c r="D12" s="42"/>
      <c r="E12" s="42"/>
      <c r="F12" s="102"/>
      <c r="G12" s="103"/>
      <c r="H12" s="41"/>
      <c r="I12" s="46"/>
      <c r="J12" s="47"/>
      <c r="K12" s="105"/>
    </row>
    <row r="13" spans="1:11" s="1" customFormat="1" ht="9" customHeight="1" thickBot="1" x14ac:dyDescent="0.35">
      <c r="A13" s="10"/>
      <c r="B13" s="10"/>
      <c r="C13" s="10"/>
      <c r="D13" s="10"/>
      <c r="E13" s="10"/>
      <c r="F13" s="10"/>
      <c r="G13" s="10"/>
      <c r="K13" s="105"/>
    </row>
    <row r="14" spans="1:11" s="1" customFormat="1" ht="19.5" customHeight="1" thickBot="1" x14ac:dyDescent="0.35">
      <c r="A14" s="11"/>
      <c r="B14" s="12"/>
      <c r="C14" s="12"/>
      <c r="D14" s="12"/>
      <c r="E14" s="12"/>
      <c r="F14" s="12"/>
      <c r="G14" s="10"/>
      <c r="H14" s="73" t="s">
        <v>14</v>
      </c>
      <c r="I14" s="74"/>
      <c r="J14" s="25">
        <v>0</v>
      </c>
      <c r="K14" s="106"/>
    </row>
    <row r="15" spans="1:11" ht="35.25" customHeight="1" x14ac:dyDescent="0.3"/>
    <row r="16" spans="1:11" s="20" customFormat="1" ht="18" x14ac:dyDescent="0.35">
      <c r="A16" s="20" t="s">
        <v>36</v>
      </c>
    </row>
    <row r="17" spans="1:13" ht="9" customHeight="1" thickBot="1" x14ac:dyDescent="0.4">
      <c r="K17" s="20"/>
    </row>
    <row r="18" spans="1:13" s="1" customFormat="1" ht="19.5" customHeight="1" thickBot="1" x14ac:dyDescent="0.35">
      <c r="A18" s="83" t="s">
        <v>17</v>
      </c>
      <c r="B18" s="84"/>
      <c r="C18" s="84"/>
      <c r="D18" s="84"/>
      <c r="E18" s="84"/>
      <c r="F18" s="85"/>
      <c r="G18" s="26">
        <v>0.75</v>
      </c>
      <c r="H18" s="73" t="s">
        <v>36</v>
      </c>
      <c r="I18" s="74"/>
      <c r="J18" s="19">
        <f>J14*G18</f>
        <v>0</v>
      </c>
    </row>
    <row r="19" spans="1:13" ht="21" customHeight="1" x14ac:dyDescent="0.3">
      <c r="M19" s="1"/>
    </row>
    <row r="20" spans="1:13" s="20" customFormat="1" ht="18" x14ac:dyDescent="0.35">
      <c r="A20" s="20" t="s">
        <v>18</v>
      </c>
      <c r="M20" s="1"/>
    </row>
    <row r="21" spans="1:13" ht="9" customHeight="1" thickBot="1" x14ac:dyDescent="0.35">
      <c r="M21" s="1"/>
    </row>
    <row r="22" spans="1:13" s="1" customFormat="1" ht="19.5" customHeight="1" thickBot="1" x14ac:dyDescent="0.35">
      <c r="A22" s="83" t="s">
        <v>19</v>
      </c>
      <c r="B22" s="84"/>
      <c r="C22" s="84"/>
      <c r="D22" s="84"/>
      <c r="E22" s="84"/>
      <c r="F22" s="85"/>
      <c r="G22" s="26">
        <v>0.05</v>
      </c>
      <c r="H22" s="73" t="s">
        <v>20</v>
      </c>
      <c r="I22" s="74"/>
      <c r="J22" s="19">
        <f>J14*G22</f>
        <v>0</v>
      </c>
    </row>
    <row r="23" spans="1:13" ht="21" customHeight="1" x14ac:dyDescent="0.3"/>
    <row r="24" spans="1:13" s="20" customFormat="1" ht="18" x14ac:dyDescent="0.35">
      <c r="A24" s="20" t="s">
        <v>21</v>
      </c>
    </row>
    <row r="25" spans="1:13" ht="9" customHeight="1" thickBot="1" x14ac:dyDescent="0.35"/>
    <row r="26" spans="1:13" s="1" customFormat="1" ht="32.25" customHeight="1" x14ac:dyDescent="0.3">
      <c r="A26" s="88" t="s">
        <v>38</v>
      </c>
      <c r="B26" s="89"/>
      <c r="C26" s="92" t="s">
        <v>22</v>
      </c>
      <c r="D26" s="94" t="s">
        <v>6</v>
      </c>
      <c r="E26" s="95"/>
      <c r="F26" s="94" t="s">
        <v>7</v>
      </c>
      <c r="G26" s="95"/>
      <c r="H26" s="86" t="s">
        <v>8</v>
      </c>
      <c r="I26" s="86" t="s">
        <v>10</v>
      </c>
      <c r="J26" s="49" t="s">
        <v>36</v>
      </c>
    </row>
    <row r="27" spans="1:13" s="1" customFormat="1" ht="16.5" customHeight="1" thickBot="1" x14ac:dyDescent="0.35">
      <c r="A27" s="90"/>
      <c r="B27" s="91"/>
      <c r="C27" s="93"/>
      <c r="D27" s="96"/>
      <c r="E27" s="97"/>
      <c r="F27" s="96"/>
      <c r="G27" s="97"/>
      <c r="H27" s="87"/>
      <c r="I27" s="87"/>
      <c r="J27" s="23">
        <f>G18</f>
        <v>0.75</v>
      </c>
    </row>
    <row r="28" spans="1:13" s="1" customFormat="1" ht="7.5" customHeight="1" x14ac:dyDescent="0.3">
      <c r="A28" s="58"/>
      <c r="B28" s="59"/>
      <c r="C28" s="38"/>
      <c r="D28" s="39"/>
      <c r="E28" s="39"/>
      <c r="F28" s="60"/>
      <c r="G28" s="61"/>
      <c r="H28" s="38"/>
      <c r="I28" s="38"/>
      <c r="J28" s="40"/>
      <c r="K28" s="107"/>
    </row>
    <row r="29" spans="1:13" s="1" customFormat="1" ht="15" customHeight="1" x14ac:dyDescent="0.3">
      <c r="A29" s="67"/>
      <c r="B29" s="68"/>
      <c r="C29" s="63"/>
      <c r="D29" s="64">
        <v>0.03</v>
      </c>
      <c r="E29" s="64">
        <v>0.1</v>
      </c>
      <c r="F29" s="65"/>
      <c r="G29" s="66"/>
      <c r="H29" s="51">
        <v>0.03</v>
      </c>
      <c r="I29" s="70">
        <f>ROUND(SUM(F29*H29)/1000,0)*1000</f>
        <v>0</v>
      </c>
      <c r="J29" s="70">
        <f>SUM(ROUND((I29/1000),0)*1000)*G$18</f>
        <v>0</v>
      </c>
      <c r="K29" s="108"/>
    </row>
    <row r="30" spans="1:13" s="1" customFormat="1" ht="15" customHeight="1" x14ac:dyDescent="0.3">
      <c r="A30" s="52"/>
      <c r="B30" s="53"/>
      <c r="C30" s="63"/>
      <c r="D30" s="64"/>
      <c r="E30" s="64"/>
      <c r="F30" s="65"/>
      <c r="G30" s="66"/>
      <c r="H30" s="51"/>
      <c r="I30" s="70"/>
      <c r="J30" s="70"/>
      <c r="K30" s="108"/>
    </row>
    <row r="31" spans="1:13" s="1" customFormat="1" ht="9" customHeight="1" thickBot="1" x14ac:dyDescent="0.35">
      <c r="A31" s="54"/>
      <c r="B31" s="55"/>
      <c r="C31" s="32"/>
      <c r="D31" s="6"/>
      <c r="E31" s="6"/>
      <c r="F31" s="56"/>
      <c r="G31" s="57"/>
      <c r="H31" s="7"/>
      <c r="I31" s="15"/>
      <c r="J31" s="16"/>
      <c r="K31" s="109"/>
    </row>
    <row r="32" spans="1:13" s="1" customFormat="1" ht="7.5" customHeight="1" x14ac:dyDescent="0.3">
      <c r="A32" s="58"/>
      <c r="B32" s="59"/>
      <c r="C32" s="33"/>
      <c r="D32" s="2"/>
      <c r="E32" s="2"/>
      <c r="F32" s="60"/>
      <c r="G32" s="61"/>
      <c r="H32" s="3"/>
      <c r="I32" s="3"/>
      <c r="J32" s="4"/>
      <c r="K32" s="107"/>
    </row>
    <row r="33" spans="1:11" s="1" customFormat="1" ht="15" customHeight="1" x14ac:dyDescent="0.3">
      <c r="A33" s="67"/>
      <c r="B33" s="68"/>
      <c r="C33" s="63"/>
      <c r="D33" s="64">
        <v>0.03</v>
      </c>
      <c r="E33" s="64">
        <v>0.1</v>
      </c>
      <c r="F33" s="65"/>
      <c r="G33" s="66"/>
      <c r="H33" s="51">
        <v>0.03</v>
      </c>
      <c r="I33" s="70">
        <f>ROUND(SUM(F33*H33)/1000,0)*1000</f>
        <v>0</v>
      </c>
      <c r="J33" s="70">
        <f>SUM(ROUND((I33/1000),0)*1000)*G$18</f>
        <v>0</v>
      </c>
      <c r="K33" s="108"/>
    </row>
    <row r="34" spans="1:11" s="1" customFormat="1" ht="15" customHeight="1" x14ac:dyDescent="0.3">
      <c r="A34" s="52"/>
      <c r="B34" s="53"/>
      <c r="C34" s="63"/>
      <c r="D34" s="64"/>
      <c r="E34" s="64"/>
      <c r="F34" s="65"/>
      <c r="G34" s="66"/>
      <c r="H34" s="51"/>
      <c r="I34" s="70"/>
      <c r="J34" s="70"/>
      <c r="K34" s="108"/>
    </row>
    <row r="35" spans="1:11" s="1" customFormat="1" ht="9" customHeight="1" thickBot="1" x14ac:dyDescent="0.35">
      <c r="A35" s="54"/>
      <c r="B35" s="55"/>
      <c r="C35" s="32"/>
      <c r="D35" s="6"/>
      <c r="E35" s="6"/>
      <c r="F35" s="56"/>
      <c r="G35" s="57"/>
      <c r="H35" s="7"/>
      <c r="I35" s="15"/>
      <c r="J35" s="16"/>
      <c r="K35" s="109"/>
    </row>
    <row r="36" spans="1:11" s="1" customFormat="1" ht="7.5" customHeight="1" x14ac:dyDescent="0.3">
      <c r="A36" s="58"/>
      <c r="B36" s="59"/>
      <c r="C36" s="33"/>
      <c r="D36" s="2"/>
      <c r="E36" s="2"/>
      <c r="F36" s="60"/>
      <c r="G36" s="61"/>
      <c r="H36" s="3"/>
      <c r="I36" s="3"/>
      <c r="J36" s="4"/>
      <c r="K36" s="107"/>
    </row>
    <row r="37" spans="1:11" s="1" customFormat="1" ht="15" customHeight="1" x14ac:dyDescent="0.3">
      <c r="A37" s="67"/>
      <c r="B37" s="68"/>
      <c r="C37" s="63"/>
      <c r="D37" s="64">
        <v>0.03</v>
      </c>
      <c r="E37" s="64">
        <v>0.1</v>
      </c>
      <c r="F37" s="65"/>
      <c r="G37" s="66"/>
      <c r="H37" s="51">
        <v>0.03</v>
      </c>
      <c r="I37" s="70">
        <f>ROUND(SUM(F37*H37)/1000,0)*1000</f>
        <v>0</v>
      </c>
      <c r="J37" s="70">
        <f>SUM(ROUND((I37/1000),0)*1000)*G$18</f>
        <v>0</v>
      </c>
      <c r="K37" s="108"/>
    </row>
    <row r="38" spans="1:11" s="1" customFormat="1" ht="15" customHeight="1" x14ac:dyDescent="0.3">
      <c r="A38" s="52"/>
      <c r="B38" s="53"/>
      <c r="C38" s="63"/>
      <c r="D38" s="64"/>
      <c r="E38" s="64"/>
      <c r="F38" s="65"/>
      <c r="G38" s="66"/>
      <c r="H38" s="51"/>
      <c r="I38" s="70"/>
      <c r="J38" s="70"/>
      <c r="K38" s="108"/>
    </row>
    <row r="39" spans="1:11" s="1" customFormat="1" ht="9" customHeight="1" thickBot="1" x14ac:dyDescent="0.35">
      <c r="A39" s="54"/>
      <c r="B39" s="55"/>
      <c r="C39" s="32"/>
      <c r="D39" s="6"/>
      <c r="E39" s="6"/>
      <c r="F39" s="56"/>
      <c r="G39" s="57"/>
      <c r="H39" s="7"/>
      <c r="I39" s="15"/>
      <c r="J39" s="16"/>
      <c r="K39" s="109"/>
    </row>
    <row r="40" spans="1:11" s="1" customFormat="1" ht="7.5" customHeight="1" x14ac:dyDescent="0.3">
      <c r="A40" s="58"/>
      <c r="B40" s="59"/>
      <c r="C40" s="33"/>
      <c r="D40" s="2"/>
      <c r="E40" s="2"/>
      <c r="F40" s="60"/>
      <c r="G40" s="61"/>
      <c r="H40" s="3"/>
      <c r="I40" s="3"/>
      <c r="J40" s="4"/>
      <c r="K40" s="107"/>
    </row>
    <row r="41" spans="1:11" s="1" customFormat="1" ht="15" customHeight="1" x14ac:dyDescent="0.3">
      <c r="A41" s="67"/>
      <c r="B41" s="68"/>
      <c r="C41" s="63"/>
      <c r="D41" s="64">
        <v>0.03</v>
      </c>
      <c r="E41" s="64">
        <v>0.1</v>
      </c>
      <c r="F41" s="65"/>
      <c r="G41" s="66"/>
      <c r="H41" s="51">
        <v>0.03</v>
      </c>
      <c r="I41" s="70">
        <f>ROUND(SUM(F41*H41)/1000,0)*1000</f>
        <v>0</v>
      </c>
      <c r="J41" s="70">
        <f>SUM(ROUND((I41/1000),0)*1000)*G$18</f>
        <v>0</v>
      </c>
      <c r="K41" s="108"/>
    </row>
    <row r="42" spans="1:11" s="1" customFormat="1" ht="15" customHeight="1" x14ac:dyDescent="0.3">
      <c r="A42" s="52"/>
      <c r="B42" s="53"/>
      <c r="C42" s="63"/>
      <c r="D42" s="64"/>
      <c r="E42" s="64"/>
      <c r="F42" s="65"/>
      <c r="G42" s="66"/>
      <c r="H42" s="51"/>
      <c r="I42" s="70"/>
      <c r="J42" s="70"/>
      <c r="K42" s="108"/>
    </row>
    <row r="43" spans="1:11" s="1" customFormat="1" ht="9" customHeight="1" thickBot="1" x14ac:dyDescent="0.35">
      <c r="A43" s="54"/>
      <c r="B43" s="55"/>
      <c r="C43" s="32"/>
      <c r="D43" s="6"/>
      <c r="E43" s="6"/>
      <c r="F43" s="56"/>
      <c r="G43" s="57"/>
      <c r="H43" s="7"/>
      <c r="I43" s="15"/>
      <c r="J43" s="16"/>
      <c r="K43" s="109"/>
    </row>
    <row r="44" spans="1:11" s="1" customFormat="1" ht="7.5" customHeight="1" x14ac:dyDescent="0.3">
      <c r="A44" s="58"/>
      <c r="B44" s="59"/>
      <c r="C44" s="33"/>
      <c r="D44" s="2"/>
      <c r="E44" s="2"/>
      <c r="F44" s="60"/>
      <c r="G44" s="61"/>
      <c r="H44" s="3"/>
      <c r="I44" s="3"/>
      <c r="J44" s="4"/>
      <c r="K44" s="107"/>
    </row>
    <row r="45" spans="1:11" s="1" customFormat="1" ht="15" customHeight="1" x14ac:dyDescent="0.3">
      <c r="A45" s="67"/>
      <c r="B45" s="68"/>
      <c r="C45" s="63"/>
      <c r="D45" s="64">
        <v>0.03</v>
      </c>
      <c r="E45" s="64">
        <v>0.1</v>
      </c>
      <c r="F45" s="65"/>
      <c r="G45" s="66"/>
      <c r="H45" s="51">
        <v>0.03</v>
      </c>
      <c r="I45" s="70">
        <f>ROUND(SUM(F45*H45)/1000,0)*1000</f>
        <v>0</v>
      </c>
      <c r="J45" s="70">
        <f>SUM(ROUND((I45/1000),0)*1000)*G$18</f>
        <v>0</v>
      </c>
      <c r="K45" s="108"/>
    </row>
    <row r="46" spans="1:11" s="1" customFormat="1" ht="15" customHeight="1" x14ac:dyDescent="0.3">
      <c r="A46" s="52"/>
      <c r="B46" s="53"/>
      <c r="C46" s="63"/>
      <c r="D46" s="64"/>
      <c r="E46" s="64"/>
      <c r="F46" s="65"/>
      <c r="G46" s="66"/>
      <c r="H46" s="51"/>
      <c r="I46" s="70"/>
      <c r="J46" s="70"/>
      <c r="K46" s="108"/>
    </row>
    <row r="47" spans="1:11" s="1" customFormat="1" ht="9" customHeight="1" thickBot="1" x14ac:dyDescent="0.35">
      <c r="A47" s="54"/>
      <c r="B47" s="55"/>
      <c r="C47" s="32"/>
      <c r="D47" s="6"/>
      <c r="E47" s="6"/>
      <c r="F47" s="56"/>
      <c r="G47" s="57"/>
      <c r="H47" s="7"/>
      <c r="I47" s="15"/>
      <c r="J47" s="16"/>
      <c r="K47" s="109"/>
    </row>
    <row r="48" spans="1:11" s="1" customFormat="1" ht="7.5" customHeight="1" x14ac:dyDescent="0.3">
      <c r="A48" s="58"/>
      <c r="B48" s="59"/>
      <c r="C48" s="33"/>
      <c r="D48" s="2"/>
      <c r="E48" s="2"/>
      <c r="F48" s="60"/>
      <c r="G48" s="61"/>
      <c r="H48" s="3"/>
      <c r="I48" s="3"/>
      <c r="J48" s="4"/>
      <c r="K48" s="107"/>
    </row>
    <row r="49" spans="1:11" s="1" customFormat="1" ht="15" customHeight="1" x14ac:dyDescent="0.3">
      <c r="A49" s="67"/>
      <c r="B49" s="68"/>
      <c r="C49" s="63"/>
      <c r="D49" s="64">
        <v>0.03</v>
      </c>
      <c r="E49" s="64">
        <v>0.1</v>
      </c>
      <c r="F49" s="65"/>
      <c r="G49" s="66"/>
      <c r="H49" s="51">
        <v>0.03</v>
      </c>
      <c r="I49" s="70">
        <f>ROUND(SUM(F49*H49)/1000,0)*1000</f>
        <v>0</v>
      </c>
      <c r="J49" s="70">
        <f>SUM(ROUND((I49/1000),0)*1000)*G$18</f>
        <v>0</v>
      </c>
      <c r="K49" s="108"/>
    </row>
    <row r="50" spans="1:11" s="1" customFormat="1" ht="15" customHeight="1" x14ac:dyDescent="0.3">
      <c r="A50" s="52"/>
      <c r="B50" s="53"/>
      <c r="C50" s="63"/>
      <c r="D50" s="64"/>
      <c r="E50" s="64"/>
      <c r="F50" s="65"/>
      <c r="G50" s="66"/>
      <c r="H50" s="51"/>
      <c r="I50" s="70"/>
      <c r="J50" s="70"/>
      <c r="K50" s="108"/>
    </row>
    <row r="51" spans="1:11" s="1" customFormat="1" ht="9" customHeight="1" thickBot="1" x14ac:dyDescent="0.35">
      <c r="A51" s="54"/>
      <c r="B51" s="55"/>
      <c r="C51" s="41"/>
      <c r="D51" s="42"/>
      <c r="E51" s="42"/>
      <c r="F51" s="102"/>
      <c r="G51" s="103"/>
      <c r="H51" s="41"/>
      <c r="I51" s="43"/>
      <c r="J51" s="44"/>
      <c r="K51" s="109"/>
    </row>
    <row r="53" spans="1:11" x14ac:dyDescent="0.3">
      <c r="A53" s="28" t="s">
        <v>29</v>
      </c>
      <c r="B53" s="27"/>
      <c r="C53" s="27"/>
    </row>
  </sheetData>
  <mergeCells count="111">
    <mergeCell ref="K4:K14"/>
    <mergeCell ref="K28:K31"/>
    <mergeCell ref="K32:K35"/>
    <mergeCell ref="K36:K39"/>
    <mergeCell ref="K40:K43"/>
    <mergeCell ref="K44:K47"/>
    <mergeCell ref="K48:K51"/>
    <mergeCell ref="A3:B3"/>
    <mergeCell ref="D3:E3"/>
    <mergeCell ref="A4:B6"/>
    <mergeCell ref="A7:B9"/>
    <mergeCell ref="H22:I22"/>
    <mergeCell ref="F3:G3"/>
    <mergeCell ref="F4:G4"/>
    <mergeCell ref="F5:G5"/>
    <mergeCell ref="F7:G7"/>
    <mergeCell ref="F6:G6"/>
    <mergeCell ref="F8:G8"/>
    <mergeCell ref="H14:I14"/>
    <mergeCell ref="H18:I18"/>
    <mergeCell ref="F10:G10"/>
    <mergeCell ref="A28:B28"/>
    <mergeCell ref="F28:G28"/>
    <mergeCell ref="F9:G9"/>
    <mergeCell ref="F11:G11"/>
    <mergeCell ref="F12:G12"/>
    <mergeCell ref="A18:F18"/>
    <mergeCell ref="A22:F22"/>
    <mergeCell ref="A10:B12"/>
    <mergeCell ref="A26:B27"/>
    <mergeCell ref="D26:E27"/>
    <mergeCell ref="F26:G27"/>
    <mergeCell ref="C26:C27"/>
    <mergeCell ref="I29:I30"/>
    <mergeCell ref="J29:J30"/>
    <mergeCell ref="A32:B32"/>
    <mergeCell ref="F32:G32"/>
    <mergeCell ref="A33:B33"/>
    <mergeCell ref="D33:D34"/>
    <mergeCell ref="E33:E34"/>
    <mergeCell ref="F33:G34"/>
    <mergeCell ref="H33:H34"/>
    <mergeCell ref="I33:I34"/>
    <mergeCell ref="A29:B29"/>
    <mergeCell ref="A30:B30"/>
    <mergeCell ref="D29:D30"/>
    <mergeCell ref="E29:E30"/>
    <mergeCell ref="F29:G30"/>
    <mergeCell ref="H29:H30"/>
    <mergeCell ref="J33:J34"/>
    <mergeCell ref="A34:B34"/>
    <mergeCell ref="F31:G31"/>
    <mergeCell ref="C29:C30"/>
    <mergeCell ref="F35:G35"/>
    <mergeCell ref="A36:B36"/>
    <mergeCell ref="F36:G36"/>
    <mergeCell ref="C33:C34"/>
    <mergeCell ref="I37:I38"/>
    <mergeCell ref="J37:J38"/>
    <mergeCell ref="A38:B38"/>
    <mergeCell ref="F39:G39"/>
    <mergeCell ref="A40:B40"/>
    <mergeCell ref="F40:G40"/>
    <mergeCell ref="A37:B37"/>
    <mergeCell ref="D37:D38"/>
    <mergeCell ref="E37:E38"/>
    <mergeCell ref="F37:G38"/>
    <mergeCell ref="H37:H38"/>
    <mergeCell ref="C37:C38"/>
    <mergeCell ref="D45:D46"/>
    <mergeCell ref="E45:E46"/>
    <mergeCell ref="F45:G46"/>
    <mergeCell ref="H45:H46"/>
    <mergeCell ref="C45:C46"/>
    <mergeCell ref="C49:C50"/>
    <mergeCell ref="J41:J42"/>
    <mergeCell ref="A42:B42"/>
    <mergeCell ref="F43:G43"/>
    <mergeCell ref="A44:B44"/>
    <mergeCell ref="F44:G44"/>
    <mergeCell ref="A41:B41"/>
    <mergeCell ref="D41:D42"/>
    <mergeCell ref="E41:E42"/>
    <mergeCell ref="F41:G42"/>
    <mergeCell ref="H41:H42"/>
    <mergeCell ref="I41:I42"/>
    <mergeCell ref="C41:C42"/>
    <mergeCell ref="H26:H27"/>
    <mergeCell ref="I26:I27"/>
    <mergeCell ref="J49:J50"/>
    <mergeCell ref="A50:B50"/>
    <mergeCell ref="F51:G51"/>
    <mergeCell ref="A31:B31"/>
    <mergeCell ref="A35:B35"/>
    <mergeCell ref="A39:B39"/>
    <mergeCell ref="A43:B43"/>
    <mergeCell ref="A47:B47"/>
    <mergeCell ref="A51:B51"/>
    <mergeCell ref="A49:B49"/>
    <mergeCell ref="D49:D50"/>
    <mergeCell ref="E49:E50"/>
    <mergeCell ref="F49:G50"/>
    <mergeCell ref="H49:H50"/>
    <mergeCell ref="I49:I50"/>
    <mergeCell ref="I45:I46"/>
    <mergeCell ref="J45:J46"/>
    <mergeCell ref="A46:B46"/>
    <mergeCell ref="F47:G47"/>
    <mergeCell ref="A48:B48"/>
    <mergeCell ref="F48:G48"/>
    <mergeCell ref="A45:B45"/>
  </mergeCells>
  <pageMargins left="0.70866141732283472" right="0.70866141732283472" top="0.78740157480314965" bottom="0.78740157480314965" header="0.31496062992125984" footer="0.31496062992125984"/>
  <pageSetup paperSize="9" scale="71" orientation="portrait" r:id="rId1"/>
  <headerFooter>
    <oddHeader>&amp;R&amp;"Trebuchet MS,Fett"&amp;12Annexe 1</oddHeader>
    <oddFooter>&amp;CGuide destiné aux organes de vérification des comptes (édition 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workbookViewId="0">
      <selection activeCell="M20" sqref="M20"/>
    </sheetView>
  </sheetViews>
  <sheetFormatPr baseColWidth="10" defaultRowHeight="15" x14ac:dyDescent="0.3"/>
  <cols>
    <col min="1" max="2" width="9.5703125" customWidth="1"/>
    <col min="3" max="3" width="9.140625" customWidth="1"/>
    <col min="4" max="5" width="7.5703125" customWidth="1"/>
    <col min="6" max="6" width="5.7109375" customWidth="1"/>
    <col min="7" max="7" width="10.7109375" customWidth="1"/>
    <col min="8" max="8" width="10.7109375" bestFit="1" customWidth="1"/>
    <col min="9" max="10" width="14.7109375" customWidth="1"/>
    <col min="11" max="11" width="30.85546875" customWidth="1"/>
  </cols>
  <sheetData>
    <row r="1" spans="1:11" ht="23.25" x14ac:dyDescent="0.35">
      <c r="A1" s="21" t="s">
        <v>4</v>
      </c>
    </row>
    <row r="2" spans="1:11" ht="15.75" thickBot="1" x14ac:dyDescent="0.35"/>
    <row r="3" spans="1:11" s="1" customFormat="1" ht="47.25" customHeight="1" thickBot="1" x14ac:dyDescent="0.35">
      <c r="A3" s="71" t="s">
        <v>5</v>
      </c>
      <c r="B3" s="72"/>
      <c r="C3" s="50" t="s">
        <v>44</v>
      </c>
      <c r="D3" s="73" t="s">
        <v>6</v>
      </c>
      <c r="E3" s="74"/>
      <c r="F3" s="73" t="s">
        <v>7</v>
      </c>
      <c r="G3" s="74"/>
      <c r="H3" s="22" t="s">
        <v>8</v>
      </c>
      <c r="I3" s="22" t="s">
        <v>9</v>
      </c>
      <c r="J3" s="22" t="s">
        <v>10</v>
      </c>
      <c r="K3" s="22" t="s">
        <v>15</v>
      </c>
    </row>
    <row r="4" spans="1:11" s="1" customFormat="1" ht="7.5" customHeight="1" x14ac:dyDescent="0.3">
      <c r="A4" s="75" t="s">
        <v>11</v>
      </c>
      <c r="B4" s="76"/>
      <c r="C4" s="35"/>
      <c r="D4" s="39"/>
      <c r="E4" s="39"/>
      <c r="F4" s="60"/>
      <c r="G4" s="61"/>
      <c r="H4" s="38"/>
      <c r="I4" s="38"/>
      <c r="J4" s="40"/>
      <c r="K4" s="104"/>
    </row>
    <row r="5" spans="1:11" s="1" customFormat="1" ht="15" customHeight="1" x14ac:dyDescent="0.3">
      <c r="A5" s="77"/>
      <c r="B5" s="78"/>
      <c r="C5" s="31">
        <v>2</v>
      </c>
      <c r="D5" s="5">
        <v>0.01</v>
      </c>
      <c r="E5" s="5">
        <v>0.03</v>
      </c>
      <c r="F5" s="81"/>
      <c r="G5" s="82"/>
      <c r="H5" s="24">
        <v>0.03</v>
      </c>
      <c r="I5" s="30"/>
      <c r="J5" s="29"/>
      <c r="K5" s="105"/>
    </row>
    <row r="6" spans="1:11" s="1" customFormat="1" ht="9" customHeight="1" thickBot="1" x14ac:dyDescent="0.35">
      <c r="A6" s="79"/>
      <c r="B6" s="80"/>
      <c r="C6" s="37"/>
      <c r="D6" s="6"/>
      <c r="E6" s="6"/>
      <c r="F6" s="56"/>
      <c r="G6" s="57"/>
      <c r="H6" s="7"/>
      <c r="I6" s="15"/>
      <c r="J6" s="16"/>
      <c r="K6" s="105"/>
    </row>
    <row r="7" spans="1:11" s="1" customFormat="1" ht="6" customHeight="1" x14ac:dyDescent="0.3">
      <c r="A7" s="75" t="s">
        <v>12</v>
      </c>
      <c r="B7" s="76"/>
      <c r="C7" s="36"/>
      <c r="D7" s="8"/>
      <c r="E7" s="8"/>
      <c r="F7" s="100"/>
      <c r="G7" s="101"/>
      <c r="H7" s="9"/>
      <c r="I7" s="17"/>
      <c r="J7" s="18"/>
      <c r="K7" s="105"/>
    </row>
    <row r="8" spans="1:11" s="1" customFormat="1" x14ac:dyDescent="0.3">
      <c r="A8" s="77"/>
      <c r="B8" s="78"/>
      <c r="C8" s="31">
        <v>4</v>
      </c>
      <c r="D8" s="5">
        <v>0.01</v>
      </c>
      <c r="E8" s="5">
        <v>0.03</v>
      </c>
      <c r="F8" s="81"/>
      <c r="G8" s="82"/>
      <c r="H8" s="24">
        <v>0.03</v>
      </c>
      <c r="I8" s="30"/>
      <c r="J8" s="29"/>
      <c r="K8" s="105"/>
    </row>
    <row r="9" spans="1:11" s="1" customFormat="1" ht="4.5" customHeight="1" thickBot="1" x14ac:dyDescent="0.35">
      <c r="A9" s="98"/>
      <c r="B9" s="99"/>
      <c r="C9" s="37"/>
      <c r="D9" s="6"/>
      <c r="E9" s="6"/>
      <c r="F9" s="56"/>
      <c r="G9" s="57"/>
      <c r="H9" s="7"/>
      <c r="I9" s="15"/>
      <c r="J9" s="16"/>
      <c r="K9" s="105"/>
    </row>
    <row r="10" spans="1:11" s="1" customFormat="1" ht="6" customHeight="1" x14ac:dyDescent="0.3">
      <c r="A10" s="75" t="s">
        <v>13</v>
      </c>
      <c r="B10" s="76"/>
      <c r="C10" s="36"/>
      <c r="D10" s="8"/>
      <c r="E10" s="8"/>
      <c r="F10" s="100"/>
      <c r="G10" s="101"/>
      <c r="H10" s="9"/>
      <c r="I10" s="17"/>
      <c r="J10" s="18"/>
      <c r="K10" s="105"/>
    </row>
    <row r="11" spans="1:11" s="1" customFormat="1" ht="15" customHeight="1" x14ac:dyDescent="0.3">
      <c r="A11" s="77" t="s">
        <v>0</v>
      </c>
      <c r="B11" s="78"/>
      <c r="C11" s="31">
        <v>40</v>
      </c>
      <c r="D11" s="5">
        <v>0.01</v>
      </c>
      <c r="E11" s="5">
        <v>0.05</v>
      </c>
      <c r="F11" s="81"/>
      <c r="G11" s="82"/>
      <c r="H11" s="24">
        <v>0.05</v>
      </c>
      <c r="I11" s="30"/>
      <c r="J11" s="29"/>
      <c r="K11" s="105"/>
    </row>
    <row r="12" spans="1:11" s="1" customFormat="1" ht="4.5" customHeight="1" thickBot="1" x14ac:dyDescent="0.35">
      <c r="A12" s="98"/>
      <c r="B12" s="99"/>
      <c r="C12" s="45"/>
      <c r="D12" s="42"/>
      <c r="E12" s="42"/>
      <c r="F12" s="102"/>
      <c r="G12" s="103"/>
      <c r="H12" s="41"/>
      <c r="I12" s="46"/>
      <c r="J12" s="47"/>
      <c r="K12" s="105"/>
    </row>
    <row r="13" spans="1:11" s="1" customFormat="1" ht="9" customHeight="1" thickBot="1" x14ac:dyDescent="0.35">
      <c r="A13" s="10"/>
      <c r="B13" s="10"/>
      <c r="C13" s="10"/>
      <c r="D13" s="10"/>
      <c r="E13" s="10"/>
      <c r="F13" s="10"/>
      <c r="G13" s="10"/>
      <c r="K13" s="105"/>
    </row>
    <row r="14" spans="1:11" s="1" customFormat="1" ht="19.5" customHeight="1" thickBot="1" x14ac:dyDescent="0.35">
      <c r="A14" s="11"/>
      <c r="B14" s="12"/>
      <c r="C14" s="12"/>
      <c r="D14" s="12"/>
      <c r="E14" s="12"/>
      <c r="F14" s="12"/>
      <c r="G14" s="10"/>
      <c r="H14" s="73" t="s">
        <v>14</v>
      </c>
      <c r="I14" s="74"/>
      <c r="J14" s="25"/>
      <c r="K14" s="106"/>
    </row>
    <row r="15" spans="1:11" ht="35.25" customHeight="1" x14ac:dyDescent="0.3"/>
    <row r="16" spans="1:11" s="20" customFormat="1" ht="18" x14ac:dyDescent="0.35">
      <c r="A16" s="20" t="s">
        <v>36</v>
      </c>
    </row>
    <row r="17" spans="1:13" ht="9" customHeight="1" thickBot="1" x14ac:dyDescent="0.4">
      <c r="K17" s="20"/>
    </row>
    <row r="18" spans="1:13" s="1" customFormat="1" ht="19.5" customHeight="1" thickBot="1" x14ac:dyDescent="0.35">
      <c r="A18" s="83" t="s">
        <v>17</v>
      </c>
      <c r="B18" s="84"/>
      <c r="C18" s="84"/>
      <c r="D18" s="84"/>
      <c r="E18" s="84"/>
      <c r="F18" s="85"/>
      <c r="G18" s="26">
        <v>0.75</v>
      </c>
      <c r="H18" s="73" t="s">
        <v>36</v>
      </c>
      <c r="I18" s="74"/>
      <c r="J18" s="25"/>
    </row>
    <row r="19" spans="1:13" ht="21" customHeight="1" x14ac:dyDescent="0.3">
      <c r="M19" s="1"/>
    </row>
    <row r="20" spans="1:13" s="20" customFormat="1" ht="18" x14ac:dyDescent="0.35">
      <c r="A20" s="20" t="s">
        <v>18</v>
      </c>
      <c r="M20" s="1"/>
    </row>
    <row r="21" spans="1:13" ht="9" customHeight="1" thickBot="1" x14ac:dyDescent="0.35">
      <c r="M21" s="1"/>
    </row>
    <row r="22" spans="1:13" s="1" customFormat="1" ht="19.5" customHeight="1" thickBot="1" x14ac:dyDescent="0.35">
      <c r="A22" s="83" t="s">
        <v>19</v>
      </c>
      <c r="B22" s="84"/>
      <c r="C22" s="84"/>
      <c r="D22" s="84"/>
      <c r="E22" s="84"/>
      <c r="F22" s="85"/>
      <c r="G22" s="26">
        <v>0.05</v>
      </c>
      <c r="H22" s="73" t="s">
        <v>20</v>
      </c>
      <c r="I22" s="74"/>
      <c r="J22" s="25"/>
    </row>
    <row r="23" spans="1:13" ht="21" customHeight="1" x14ac:dyDescent="0.3"/>
    <row r="24" spans="1:13" s="20" customFormat="1" ht="18" x14ac:dyDescent="0.35">
      <c r="A24" s="20" t="s">
        <v>21</v>
      </c>
    </row>
    <row r="25" spans="1:13" ht="9" customHeight="1" thickBot="1" x14ac:dyDescent="0.35"/>
    <row r="26" spans="1:13" s="1" customFormat="1" ht="32.25" customHeight="1" x14ac:dyDescent="0.3">
      <c r="A26" s="88" t="s">
        <v>38</v>
      </c>
      <c r="B26" s="89"/>
      <c r="C26" s="92" t="s">
        <v>22</v>
      </c>
      <c r="D26" s="94" t="s">
        <v>6</v>
      </c>
      <c r="E26" s="95"/>
      <c r="F26" s="94" t="s">
        <v>7</v>
      </c>
      <c r="G26" s="95"/>
      <c r="H26" s="86" t="s">
        <v>8</v>
      </c>
      <c r="I26" s="86" t="s">
        <v>10</v>
      </c>
      <c r="J26" s="49" t="s">
        <v>36</v>
      </c>
    </row>
    <row r="27" spans="1:13" s="1" customFormat="1" ht="16.5" customHeight="1" thickBot="1" x14ac:dyDescent="0.35">
      <c r="A27" s="90"/>
      <c r="B27" s="91"/>
      <c r="C27" s="93"/>
      <c r="D27" s="96"/>
      <c r="E27" s="97"/>
      <c r="F27" s="96"/>
      <c r="G27" s="97"/>
      <c r="H27" s="87"/>
      <c r="I27" s="87"/>
      <c r="J27" s="23">
        <f>G18</f>
        <v>0.75</v>
      </c>
    </row>
    <row r="28" spans="1:13" s="1" customFormat="1" ht="7.5" customHeight="1" x14ac:dyDescent="0.3">
      <c r="A28" s="58"/>
      <c r="B28" s="59"/>
      <c r="C28" s="38"/>
      <c r="D28" s="39"/>
      <c r="E28" s="39"/>
      <c r="F28" s="60"/>
      <c r="G28" s="61"/>
      <c r="H28" s="38"/>
      <c r="I28" s="38"/>
      <c r="J28" s="40"/>
      <c r="K28" s="107"/>
    </row>
    <row r="29" spans="1:13" s="1" customFormat="1" ht="15" customHeight="1" x14ac:dyDescent="0.3">
      <c r="A29" s="67"/>
      <c r="B29" s="68"/>
      <c r="C29" s="63"/>
      <c r="D29" s="64">
        <v>0.03</v>
      </c>
      <c r="E29" s="64">
        <v>0.1</v>
      </c>
      <c r="F29" s="65"/>
      <c r="G29" s="66"/>
      <c r="H29" s="51">
        <v>0.03</v>
      </c>
      <c r="I29" s="110"/>
      <c r="J29" s="110"/>
      <c r="K29" s="108"/>
    </row>
    <row r="30" spans="1:13" s="1" customFormat="1" ht="15" customHeight="1" x14ac:dyDescent="0.3">
      <c r="A30" s="52"/>
      <c r="B30" s="53"/>
      <c r="C30" s="63"/>
      <c r="D30" s="64"/>
      <c r="E30" s="64"/>
      <c r="F30" s="65"/>
      <c r="G30" s="66"/>
      <c r="H30" s="51"/>
      <c r="I30" s="110"/>
      <c r="J30" s="110"/>
      <c r="K30" s="108"/>
    </row>
    <row r="31" spans="1:13" s="1" customFormat="1" ht="9" customHeight="1" thickBot="1" x14ac:dyDescent="0.35">
      <c r="A31" s="54"/>
      <c r="B31" s="55"/>
      <c r="C31" s="32"/>
      <c r="D31" s="6"/>
      <c r="E31" s="6"/>
      <c r="F31" s="56"/>
      <c r="G31" s="57"/>
      <c r="H31" s="7"/>
      <c r="I31" s="15"/>
      <c r="J31" s="16"/>
      <c r="K31" s="109"/>
    </row>
    <row r="32" spans="1:13" s="1" customFormat="1" ht="7.5" customHeight="1" x14ac:dyDescent="0.3">
      <c r="A32" s="58"/>
      <c r="B32" s="59"/>
      <c r="C32" s="33"/>
      <c r="D32" s="2"/>
      <c r="E32" s="2"/>
      <c r="F32" s="60"/>
      <c r="G32" s="61"/>
      <c r="H32" s="3"/>
      <c r="I32" s="3"/>
      <c r="J32" s="4"/>
      <c r="K32" s="107"/>
    </row>
    <row r="33" spans="1:11" s="1" customFormat="1" ht="15" customHeight="1" x14ac:dyDescent="0.3">
      <c r="A33" s="67"/>
      <c r="B33" s="68"/>
      <c r="C33" s="63"/>
      <c r="D33" s="64">
        <v>0.03</v>
      </c>
      <c r="E33" s="64">
        <v>0.1</v>
      </c>
      <c r="F33" s="65"/>
      <c r="G33" s="66"/>
      <c r="H33" s="51">
        <v>0.03</v>
      </c>
      <c r="I33" s="110"/>
      <c r="J33" s="110"/>
      <c r="K33" s="108"/>
    </row>
    <row r="34" spans="1:11" s="1" customFormat="1" ht="15" customHeight="1" x14ac:dyDescent="0.3">
      <c r="A34" s="52"/>
      <c r="B34" s="53"/>
      <c r="C34" s="63"/>
      <c r="D34" s="64"/>
      <c r="E34" s="64"/>
      <c r="F34" s="65"/>
      <c r="G34" s="66"/>
      <c r="H34" s="51"/>
      <c r="I34" s="110"/>
      <c r="J34" s="110"/>
      <c r="K34" s="108"/>
    </row>
    <row r="35" spans="1:11" s="1" customFormat="1" ht="9" customHeight="1" thickBot="1" x14ac:dyDescent="0.35">
      <c r="A35" s="54"/>
      <c r="B35" s="55"/>
      <c r="C35" s="32"/>
      <c r="D35" s="6"/>
      <c r="E35" s="6"/>
      <c r="F35" s="56"/>
      <c r="G35" s="57"/>
      <c r="H35" s="7"/>
      <c r="I35" s="15"/>
      <c r="J35" s="16"/>
      <c r="K35" s="109"/>
    </row>
    <row r="36" spans="1:11" s="1" customFormat="1" ht="7.5" customHeight="1" x14ac:dyDescent="0.3">
      <c r="A36" s="58"/>
      <c r="B36" s="59"/>
      <c r="C36" s="33"/>
      <c r="D36" s="2"/>
      <c r="E36" s="2"/>
      <c r="F36" s="60"/>
      <c r="G36" s="61"/>
      <c r="H36" s="3"/>
      <c r="I36" s="3"/>
      <c r="J36" s="4"/>
      <c r="K36" s="107"/>
    </row>
    <row r="37" spans="1:11" s="1" customFormat="1" ht="15" customHeight="1" x14ac:dyDescent="0.3">
      <c r="A37" s="67"/>
      <c r="B37" s="68"/>
      <c r="C37" s="63"/>
      <c r="D37" s="64">
        <v>0.03</v>
      </c>
      <c r="E37" s="64">
        <v>0.1</v>
      </c>
      <c r="F37" s="65"/>
      <c r="G37" s="66"/>
      <c r="H37" s="51">
        <v>0.03</v>
      </c>
      <c r="I37" s="110"/>
      <c r="J37" s="110"/>
      <c r="K37" s="108"/>
    </row>
    <row r="38" spans="1:11" s="1" customFormat="1" ht="15" customHeight="1" x14ac:dyDescent="0.3">
      <c r="A38" s="52"/>
      <c r="B38" s="53"/>
      <c r="C38" s="63"/>
      <c r="D38" s="64"/>
      <c r="E38" s="64"/>
      <c r="F38" s="65"/>
      <c r="G38" s="66"/>
      <c r="H38" s="51"/>
      <c r="I38" s="110"/>
      <c r="J38" s="110"/>
      <c r="K38" s="108"/>
    </row>
    <row r="39" spans="1:11" s="1" customFormat="1" ht="9" customHeight="1" thickBot="1" x14ac:dyDescent="0.35">
      <c r="A39" s="54"/>
      <c r="B39" s="55"/>
      <c r="C39" s="32"/>
      <c r="D39" s="6"/>
      <c r="E39" s="6"/>
      <c r="F39" s="56"/>
      <c r="G39" s="57"/>
      <c r="H39" s="7"/>
      <c r="I39" s="15"/>
      <c r="J39" s="16"/>
      <c r="K39" s="109"/>
    </row>
    <row r="40" spans="1:11" s="1" customFormat="1" ht="7.5" customHeight="1" x14ac:dyDescent="0.3">
      <c r="A40" s="58"/>
      <c r="B40" s="59"/>
      <c r="C40" s="33"/>
      <c r="D40" s="2"/>
      <c r="E40" s="2"/>
      <c r="F40" s="60"/>
      <c r="G40" s="61"/>
      <c r="H40" s="3"/>
      <c r="I40" s="3"/>
      <c r="J40" s="4"/>
      <c r="K40" s="107"/>
    </row>
    <row r="41" spans="1:11" s="1" customFormat="1" ht="15" customHeight="1" x14ac:dyDescent="0.3">
      <c r="A41" s="67"/>
      <c r="B41" s="68"/>
      <c r="C41" s="63"/>
      <c r="D41" s="64">
        <v>0.03</v>
      </c>
      <c r="E41" s="64">
        <v>0.1</v>
      </c>
      <c r="F41" s="65"/>
      <c r="G41" s="66"/>
      <c r="H41" s="51">
        <v>0.03</v>
      </c>
      <c r="I41" s="110"/>
      <c r="J41" s="110"/>
      <c r="K41" s="108"/>
    </row>
    <row r="42" spans="1:11" s="1" customFormat="1" ht="15" customHeight="1" x14ac:dyDescent="0.3">
      <c r="A42" s="52"/>
      <c r="B42" s="53"/>
      <c r="C42" s="63"/>
      <c r="D42" s="64"/>
      <c r="E42" s="64"/>
      <c r="F42" s="65"/>
      <c r="G42" s="66"/>
      <c r="H42" s="51"/>
      <c r="I42" s="110"/>
      <c r="J42" s="110"/>
      <c r="K42" s="108"/>
    </row>
    <row r="43" spans="1:11" s="1" customFormat="1" ht="9" customHeight="1" thickBot="1" x14ac:dyDescent="0.35">
      <c r="A43" s="54"/>
      <c r="B43" s="55"/>
      <c r="C43" s="32"/>
      <c r="D43" s="6"/>
      <c r="E43" s="6"/>
      <c r="F43" s="56"/>
      <c r="G43" s="57"/>
      <c r="H43" s="7"/>
      <c r="I43" s="15"/>
      <c r="J43" s="16"/>
      <c r="K43" s="109"/>
    </row>
    <row r="44" spans="1:11" s="1" customFormat="1" ht="7.5" customHeight="1" x14ac:dyDescent="0.3">
      <c r="A44" s="58"/>
      <c r="B44" s="59"/>
      <c r="C44" s="33"/>
      <c r="D44" s="2"/>
      <c r="E44" s="2"/>
      <c r="F44" s="60"/>
      <c r="G44" s="61"/>
      <c r="H44" s="3"/>
      <c r="I44" s="3"/>
      <c r="J44" s="4"/>
      <c r="K44" s="107"/>
    </row>
    <row r="45" spans="1:11" s="1" customFormat="1" ht="15" customHeight="1" x14ac:dyDescent="0.3">
      <c r="A45" s="67"/>
      <c r="B45" s="68"/>
      <c r="C45" s="63"/>
      <c r="D45" s="64">
        <v>0.03</v>
      </c>
      <c r="E45" s="64">
        <v>0.1</v>
      </c>
      <c r="F45" s="65"/>
      <c r="G45" s="66"/>
      <c r="H45" s="51">
        <v>0.03</v>
      </c>
      <c r="I45" s="110"/>
      <c r="J45" s="110"/>
      <c r="K45" s="108"/>
    </row>
    <row r="46" spans="1:11" s="1" customFormat="1" ht="15" customHeight="1" x14ac:dyDescent="0.3">
      <c r="A46" s="52"/>
      <c r="B46" s="53"/>
      <c r="C46" s="63"/>
      <c r="D46" s="64"/>
      <c r="E46" s="64"/>
      <c r="F46" s="65"/>
      <c r="G46" s="66"/>
      <c r="H46" s="51"/>
      <c r="I46" s="110"/>
      <c r="J46" s="110"/>
      <c r="K46" s="108"/>
    </row>
    <row r="47" spans="1:11" s="1" customFormat="1" ht="9" customHeight="1" thickBot="1" x14ac:dyDescent="0.35">
      <c r="A47" s="54"/>
      <c r="B47" s="55"/>
      <c r="C47" s="32"/>
      <c r="D47" s="6"/>
      <c r="E47" s="6"/>
      <c r="F47" s="56"/>
      <c r="G47" s="57"/>
      <c r="H47" s="7"/>
      <c r="I47" s="15"/>
      <c r="J47" s="16"/>
      <c r="K47" s="109"/>
    </row>
    <row r="48" spans="1:11" s="1" customFormat="1" ht="7.5" customHeight="1" x14ac:dyDescent="0.3">
      <c r="A48" s="58"/>
      <c r="B48" s="59"/>
      <c r="C48" s="33"/>
      <c r="D48" s="2"/>
      <c r="E48" s="2"/>
      <c r="F48" s="60"/>
      <c r="G48" s="61"/>
      <c r="H48" s="3"/>
      <c r="I48" s="3"/>
      <c r="J48" s="4"/>
      <c r="K48" s="107"/>
    </row>
    <row r="49" spans="1:11" s="1" customFormat="1" ht="15" customHeight="1" x14ac:dyDescent="0.3">
      <c r="A49" s="67"/>
      <c r="B49" s="68"/>
      <c r="C49" s="63"/>
      <c r="D49" s="64">
        <v>0.03</v>
      </c>
      <c r="E49" s="64">
        <v>0.1</v>
      </c>
      <c r="F49" s="65"/>
      <c r="G49" s="66"/>
      <c r="H49" s="51">
        <v>0.03</v>
      </c>
      <c r="I49" s="110"/>
      <c r="J49" s="110"/>
      <c r="K49" s="108"/>
    </row>
    <row r="50" spans="1:11" s="1" customFormat="1" ht="15" customHeight="1" x14ac:dyDescent="0.3">
      <c r="A50" s="52"/>
      <c r="B50" s="53"/>
      <c r="C50" s="63"/>
      <c r="D50" s="64"/>
      <c r="E50" s="64"/>
      <c r="F50" s="65"/>
      <c r="G50" s="66"/>
      <c r="H50" s="51"/>
      <c r="I50" s="110"/>
      <c r="J50" s="110"/>
      <c r="K50" s="108"/>
    </row>
    <row r="51" spans="1:11" s="1" customFormat="1" ht="9" customHeight="1" thickBot="1" x14ac:dyDescent="0.35">
      <c r="A51" s="54"/>
      <c r="B51" s="55"/>
      <c r="C51" s="41"/>
      <c r="D51" s="42"/>
      <c r="E51" s="42"/>
      <c r="F51" s="102"/>
      <c r="G51" s="103"/>
      <c r="H51" s="41"/>
      <c r="I51" s="43"/>
      <c r="J51" s="44"/>
      <c r="K51" s="109"/>
    </row>
    <row r="53" spans="1:11" x14ac:dyDescent="0.3">
      <c r="A53" s="28" t="s">
        <v>29</v>
      </c>
      <c r="B53" s="27"/>
      <c r="C53" s="27"/>
    </row>
  </sheetData>
  <mergeCells count="111">
    <mergeCell ref="K28:K31"/>
    <mergeCell ref="K32:K35"/>
    <mergeCell ref="K36:K39"/>
    <mergeCell ref="K40:K43"/>
    <mergeCell ref="K44:K47"/>
    <mergeCell ref="K48:K51"/>
    <mergeCell ref="I49:I50"/>
    <mergeCell ref="J49:J50"/>
    <mergeCell ref="I45:I46"/>
    <mergeCell ref="J45:J46"/>
    <mergeCell ref="I37:I38"/>
    <mergeCell ref="J37:J38"/>
    <mergeCell ref="J29:J30"/>
    <mergeCell ref="I33:I34"/>
    <mergeCell ref="J33:J34"/>
    <mergeCell ref="H14:I14"/>
    <mergeCell ref="K4:K14"/>
    <mergeCell ref="A50:B50"/>
    <mergeCell ref="A51:B51"/>
    <mergeCell ref="F51:G51"/>
    <mergeCell ref="A49:B49"/>
    <mergeCell ref="C49:C50"/>
    <mergeCell ref="D49:D50"/>
    <mergeCell ref="E49:E50"/>
    <mergeCell ref="F49:G50"/>
    <mergeCell ref="H49:H50"/>
    <mergeCell ref="A47:B47"/>
    <mergeCell ref="F47:G47"/>
    <mergeCell ref="A48:B48"/>
    <mergeCell ref="F48:G48"/>
    <mergeCell ref="A45:B45"/>
    <mergeCell ref="C45:C46"/>
    <mergeCell ref="D45:D46"/>
    <mergeCell ref="E45:E46"/>
    <mergeCell ref="F45:G46"/>
    <mergeCell ref="H45:H46"/>
    <mergeCell ref="I41:I42"/>
    <mergeCell ref="J41:J42"/>
    <mergeCell ref="A42:B42"/>
    <mergeCell ref="D33:D34"/>
    <mergeCell ref="E33:E34"/>
    <mergeCell ref="F33:G34"/>
    <mergeCell ref="H41:H42"/>
    <mergeCell ref="A46:B46"/>
    <mergeCell ref="A39:B39"/>
    <mergeCell ref="F39:G39"/>
    <mergeCell ref="A40:B40"/>
    <mergeCell ref="F40:G40"/>
    <mergeCell ref="A37:B37"/>
    <mergeCell ref="C37:C38"/>
    <mergeCell ref="D37:D38"/>
    <mergeCell ref="E37:E38"/>
    <mergeCell ref="F37:G38"/>
    <mergeCell ref="H37:H38"/>
    <mergeCell ref="A43:B43"/>
    <mergeCell ref="F43:G43"/>
    <mergeCell ref="A44:B44"/>
    <mergeCell ref="F44:G44"/>
    <mergeCell ref="A41:B41"/>
    <mergeCell ref="C41:C42"/>
    <mergeCell ref="D41:D42"/>
    <mergeCell ref="E41:E42"/>
    <mergeCell ref="F41:G42"/>
    <mergeCell ref="H33:H34"/>
    <mergeCell ref="A38:B38"/>
    <mergeCell ref="A30:B30"/>
    <mergeCell ref="A31:B31"/>
    <mergeCell ref="F31:G31"/>
    <mergeCell ref="A32:B32"/>
    <mergeCell ref="F32:G32"/>
    <mergeCell ref="I26:I27"/>
    <mergeCell ref="A28:B28"/>
    <mergeCell ref="F28:G28"/>
    <mergeCell ref="A29:B29"/>
    <mergeCell ref="C29:C30"/>
    <mergeCell ref="D29:D30"/>
    <mergeCell ref="E29:E30"/>
    <mergeCell ref="F29:G30"/>
    <mergeCell ref="H29:H30"/>
    <mergeCell ref="I29:I30"/>
    <mergeCell ref="A34:B34"/>
    <mergeCell ref="A35:B35"/>
    <mergeCell ref="F35:G35"/>
    <mergeCell ref="A36:B36"/>
    <mergeCell ref="F36:G36"/>
    <mergeCell ref="A33:B33"/>
    <mergeCell ref="C33:C34"/>
    <mergeCell ref="A18:F18"/>
    <mergeCell ref="H18:I18"/>
    <mergeCell ref="A22:F22"/>
    <mergeCell ref="H22:I22"/>
    <mergeCell ref="A26:B27"/>
    <mergeCell ref="C26:C27"/>
    <mergeCell ref="D26:E27"/>
    <mergeCell ref="F26:G27"/>
    <mergeCell ref="H26:H27"/>
    <mergeCell ref="A7:B9"/>
    <mergeCell ref="F7:G7"/>
    <mergeCell ref="F8:G8"/>
    <mergeCell ref="F9:G9"/>
    <mergeCell ref="A10:B12"/>
    <mergeCell ref="F10:G10"/>
    <mergeCell ref="F11:G11"/>
    <mergeCell ref="F12:G12"/>
    <mergeCell ref="A3:B3"/>
    <mergeCell ref="D3:E3"/>
    <mergeCell ref="F3:G3"/>
    <mergeCell ref="A4:B6"/>
    <mergeCell ref="F4:G4"/>
    <mergeCell ref="F5:G5"/>
    <mergeCell ref="F6:G6"/>
  </mergeCells>
  <pageMargins left="0.70866141732283472" right="0.70866141732283472" top="0.78740157480314965" bottom="0.78740157480314965" header="0.31496062992125984" footer="0.31496062992125984"/>
  <pageSetup paperSize="9" scale="71" orientation="portrait" r:id="rId1"/>
  <headerFooter>
    <oddHeader>&amp;R&amp;"Trebuchet MS,Fett"&amp;12Annexe 1</oddHeader>
    <oddFooter>&amp;CGuide destiné aux organes de vérification des comptes (édition 2016)</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Exemple</vt:lpstr>
      <vt:lpstr>Importance_à l'écran</vt:lpstr>
      <vt:lpstr>Importance_à la main</vt:lpstr>
    </vt:vector>
  </TitlesOfParts>
  <Company>BDO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1 du guide destiné aux organes de vérification des comptes: Détermination de l’importance</dc:title>
  <dc:creator/>
  <cp:lastModifiedBy>Zurbuchen Kathrin, DIJ-AGR-GeM</cp:lastModifiedBy>
  <cp:lastPrinted>2016-07-28T14:08:49Z</cp:lastPrinted>
  <dcterms:created xsi:type="dcterms:W3CDTF">2016-02-13T09:40:01Z</dcterms:created>
  <dcterms:modified xsi:type="dcterms:W3CDTF">2023-01-05T13:01:35Z</dcterms:modified>
  <dc:language>Französisch</dc:language>
</cp:coreProperties>
</file>