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Q:\Traductions\AFFCOM\Finances\MCH2\"/>
    </mc:Choice>
  </mc:AlternateContent>
  <bookViews>
    <workbookView xWindow="0" yWindow="0" windowWidth="28800" windowHeight="14700" activeTab="1"/>
  </bookViews>
  <sheets>
    <sheet name="Navigation" sheetId="5" r:id="rId1"/>
    <sheet name="Amortissements suppl." sheetId="4" r:id="rId2"/>
    <sheet name="Calcul QEB" sheetId="15" r:id="rId3"/>
    <sheet name="Dissolution de la réserve" sheetId="6" r:id="rId4"/>
    <sheet name="DropdownListe" sheetId="14" r:id="rId5"/>
  </sheets>
  <externalReferences>
    <externalReference r:id="rId6"/>
  </externalReferences>
  <definedNames>
    <definedName name="_xlnm.Print_Area" localSheetId="1">'Amortissements suppl.'!$A$1:$C$115</definedName>
    <definedName name="_xlnm.Print_Area" localSheetId="2">'Calcul QEB'!$A$1:$C$30</definedName>
    <definedName name="_xlnm.Print_Area" localSheetId="3">'Dissolution de la réserve'!$A$1:$C$32</definedName>
  </definedNames>
  <calcPr calcId="162913"/>
</workbook>
</file>

<file path=xl/calcChain.xml><?xml version="1.0" encoding="utf-8"?>
<calcChain xmlns="http://schemas.openxmlformats.org/spreadsheetml/2006/main">
  <c r="B12" i="6" l="1"/>
  <c r="B10" i="6"/>
  <c r="B15" i="15"/>
  <c r="B21" i="6" l="1"/>
  <c r="B20" i="6"/>
  <c r="B19" i="6"/>
  <c r="B18" i="6"/>
  <c r="B17" i="6"/>
  <c r="B16" i="6"/>
  <c r="B15" i="6"/>
  <c r="B14" i="6"/>
  <c r="B25" i="15"/>
  <c r="B28" i="15" s="1"/>
  <c r="B22" i="6" l="1"/>
  <c r="B25" i="6" s="1"/>
  <c r="B28" i="6" s="1"/>
  <c r="B31" i="6" s="1"/>
  <c r="B33" i="6" s="1"/>
  <c r="B34" i="6" s="1"/>
  <c r="B107" i="4" l="1"/>
  <c r="B106" i="4"/>
  <c r="B103" i="4"/>
  <c r="B98" i="4"/>
  <c r="B93" i="4"/>
  <c r="B88" i="4"/>
  <c r="B83" i="4"/>
  <c r="B78" i="4"/>
  <c r="B66" i="4"/>
  <c r="B65" i="4"/>
  <c r="B62" i="4"/>
  <c r="B63" i="4"/>
  <c r="B61" i="4"/>
  <c r="B59" i="4"/>
  <c r="B51" i="4"/>
  <c r="B73" i="4"/>
  <c r="B43" i="4"/>
  <c r="B35" i="4"/>
  <c r="B27" i="4"/>
  <c r="B19" i="4"/>
  <c r="B10" i="4"/>
  <c r="B7" i="4"/>
  <c r="B108" i="4" l="1"/>
  <c r="B67" i="4"/>
  <c r="B64" i="4"/>
  <c r="B11" i="4"/>
  <c r="B68" i="4" l="1"/>
  <c r="B111" i="4" s="1"/>
  <c r="B115" i="4" s="1"/>
</calcChain>
</file>

<file path=xl/sharedStrings.xml><?xml version="1.0" encoding="utf-8"?>
<sst xmlns="http://schemas.openxmlformats.org/spreadsheetml/2006/main" count="251" uniqueCount="210">
  <si>
    <t>Amortissements supplémentaires</t>
  </si>
  <si>
    <t>Bases légales</t>
  </si>
  <si>
    <t>Ordonnance sur les communes</t>
  </si>
  <si>
    <t>Explications dans le Guide des finances communales</t>
  </si>
  <si>
    <t>Outils de calcul sous forme de fichier Excel</t>
  </si>
  <si>
    <t>Amortissements supplémentaires</t>
  </si>
  <si>
    <t>Office des affaires communales et de l'organisation du territoire</t>
  </si>
  <si>
    <t>Nydeggasse 11/13</t>
  </si>
  <si>
    <t>3011 Berne</t>
  </si>
  <si>
    <t>Veuillez remplir les cellules bleues</t>
  </si>
  <si>
    <t>Navigation</t>
  </si>
  <si>
    <t xml:space="preserve"> (nombres positifs partout)</t>
  </si>
  <si>
    <t>Amortissements, immobilisations corporelles PA</t>
  </si>
  <si>
    <t xml:space="preserve"> + 330</t>
  </si>
  <si>
    <t>Amortissements,  immobilisations incorporelles PA</t>
  </si>
  <si>
    <t>+ 332</t>
  </si>
  <si>
    <t>Amortissements, subventions d’investissement</t>
  </si>
  <si>
    <t>+ 366</t>
  </si>
  <si>
    <t>Amortissements planifiés + non planifiés PA</t>
  </si>
  <si>
    <t>Rectifications, prêts PA</t>
  </si>
  <si>
    <t>+ 364</t>
  </si>
  <si>
    <t>Rectifications, participations PA</t>
  </si>
  <si>
    <t>+ 365</t>
  </si>
  <si>
    <t>Rectifications, prêts + participations PA</t>
  </si>
  <si>
    <t>Amortissements ordinaires, compte global</t>
  </si>
  <si>
    <t>Amortissements ordinaires, alimentation en eau [7101]</t>
  </si>
  <si>
    <t>Amortissements, immobilisations corporelles</t>
  </si>
  <si>
    <t>- 7101.330</t>
  </si>
  <si>
    <t>Amortissements, immobilisations incorporelles</t>
  </si>
  <si>
    <t>- 7101.332</t>
  </si>
  <si>
    <t>Amortissements, subventions d’investissement</t>
  </si>
  <si>
    <t>- 7101.366</t>
  </si>
  <si>
    <t>Rectifications, prêts</t>
  </si>
  <si>
    <t>- 7101.364</t>
  </si>
  <si>
    <t>Rectifications, participations</t>
  </si>
  <si>
    <t>- 7101.365</t>
  </si>
  <si>
    <t>Amortissements ordinaires, alimentation en eau [7101]</t>
  </si>
  <si>
    <t>Amortissements ordinaires, traitement des eaux usées [7201]</t>
  </si>
  <si>
    <t>Amortissements, immobilisations corporelles</t>
  </si>
  <si>
    <t>- 7201.330</t>
  </si>
  <si>
    <t>Amortissements, immobilisations incorporelles</t>
  </si>
  <si>
    <t>- 7201.332</t>
  </si>
  <si>
    <t>- 7201.366</t>
  </si>
  <si>
    <t>Rectifications, prêts</t>
  </si>
  <si>
    <t>- 7201.364</t>
  </si>
  <si>
    <t>Rectifications, participations</t>
  </si>
  <si>
    <t>- 7201.365</t>
  </si>
  <si>
    <t>Amortissements ordinaires, traitement des eaux usées [7201]</t>
  </si>
  <si>
    <t>Amortissements ordinaires, station d'épuration [7202]</t>
  </si>
  <si>
    <t>Amortissements, immobilisations corporelles</t>
  </si>
  <si>
    <t>- 7202.330</t>
  </si>
  <si>
    <t>Amortissements, immobilisations incorporelles</t>
  </si>
  <si>
    <t>- 7202.332</t>
  </si>
  <si>
    <t>Amortissements, subventions d’investissement</t>
  </si>
  <si>
    <t>- 7202.366</t>
  </si>
  <si>
    <t>Rectifications, prêts</t>
  </si>
  <si>
    <t>- 7202.364</t>
  </si>
  <si>
    <t>Rectifications, participations</t>
  </si>
  <si>
    <t>- 7202.365</t>
  </si>
  <si>
    <t>Amortissements ordinaires, station d'épuration [7202]</t>
  </si>
  <si>
    <t>Amortissements, immobilisations corporelles</t>
  </si>
  <si>
    <t>- 7301.330</t>
  </si>
  <si>
    <t>Amortissements, immobilisations incorporelles</t>
  </si>
  <si>
    <t>- 7301.332</t>
  </si>
  <si>
    <t>Amortissements, subventions d’investissement</t>
  </si>
  <si>
    <t>- 7301.366</t>
  </si>
  <si>
    <t>Rectifications, prêts</t>
  </si>
  <si>
    <t>- 7301.364</t>
  </si>
  <si>
    <t>Rectifications, participations</t>
  </si>
  <si>
    <t>- 7301.365</t>
  </si>
  <si>
    <t>Amortissements ordinaires, [marque substitutive pour un autre FS] [xxxx]</t>
  </si>
  <si>
    <t>Amortissements, immobilisations corporelles</t>
  </si>
  <si>
    <t>Amortissements, immobilisations incorporelles</t>
  </si>
  <si>
    <t>Amortissements, subventions d’investissement</t>
  </si>
  <si>
    <t>Rectifications, prêts</t>
  </si>
  <si>
    <t>Rectifications, participations</t>
  </si>
  <si>
    <t>Amortissements ordinaires, [marque substitutive pour un autre FS] [xxxx]</t>
  </si>
  <si>
    <t>Amortissements ordinaires, [marque substitutive pour un autre FS] [xxxx]</t>
  </si>
  <si>
    <t>Amortissements, immobilisations corporelles</t>
  </si>
  <si>
    <t>Amortissements, immobilisations incorporelles</t>
  </si>
  <si>
    <t>Amortissements, subventions d’investissement</t>
  </si>
  <si>
    <t>Rectifications, prêts</t>
  </si>
  <si>
    <t>Rectifications, participations</t>
  </si>
  <si>
    <t>Amortissements ordinaires, [marque substitutive pour un autre FS] [xxxx]</t>
  </si>
  <si>
    <t>Amortissements, immobilisations corporelles PA - compte général</t>
  </si>
  <si>
    <t>Amortissements, immobilisations incorporelles PA - compte général</t>
  </si>
  <si>
    <t>Amortissements, subventions d'investissement - compte général</t>
  </si>
  <si>
    <t>Amortissements planifiés + non planifiés PA - compte général</t>
  </si>
  <si>
    <t>Rectifications, prêts PA - compte général</t>
  </si>
  <si>
    <t>Rectifications, participations PA - compte général</t>
  </si>
  <si>
    <t>Rectifications, prêts + participations PA</t>
  </si>
  <si>
    <t>Amortissements ordinaires, compte général</t>
  </si>
  <si>
    <t>Inscription à l'actif des dépenses d'investissement</t>
  </si>
  <si>
    <t>+ 6900</t>
  </si>
  <si>
    <t>- 5900</t>
  </si>
  <si>
    <t>Investissements nets du compte global</t>
  </si>
  <si>
    <t>Investissements, alimentation en eau [7101]</t>
  </si>
  <si>
    <t>Dépenses d’investissement</t>
  </si>
  <si>
    <t xml:space="preserve"> + 7101.5</t>
  </si>
  <si>
    <t>Recettes d’investissement</t>
  </si>
  <si>
    <t xml:space="preserve"> - 7101.6</t>
  </si>
  <si>
    <t>Investissements nets, alimentation en eau [7101]</t>
  </si>
  <si>
    <t>Dépenses d’investissement</t>
  </si>
  <si>
    <t xml:space="preserve"> + 7201.5</t>
  </si>
  <si>
    <t>Recettes d’investissement</t>
  </si>
  <si>
    <t xml:space="preserve"> - 7201.6</t>
  </si>
  <si>
    <t>Investissements nets, traitement des eaux usées [7201]</t>
  </si>
  <si>
    <t>Investissements, station d'épuration [7202]</t>
  </si>
  <si>
    <t>Dépenses d’investissement</t>
  </si>
  <si>
    <t xml:space="preserve"> + 7202.5</t>
  </si>
  <si>
    <t>Recettes d’investissement</t>
  </si>
  <si>
    <t xml:space="preserve"> - 7202.6</t>
  </si>
  <si>
    <t>Investissements nets, station d'épuration [7202]</t>
  </si>
  <si>
    <t>Investissements, gestion des déchets [7301]</t>
  </si>
  <si>
    <t>Dépenses d’investissement</t>
  </si>
  <si>
    <t xml:space="preserve"> + 7301.5</t>
  </si>
  <si>
    <t>Recettes d’investissement</t>
  </si>
  <si>
    <t xml:space="preserve"> - 7301.6</t>
  </si>
  <si>
    <t>Investissements nets, gestion des déchets [7301]</t>
  </si>
  <si>
    <t>Investissements, [marque substitutive pour un autre FS] [xxxx]</t>
  </si>
  <si>
    <t>Dépenses d’investissement</t>
  </si>
  <si>
    <t>Recettes d’investissement</t>
  </si>
  <si>
    <t>Investissements nets, [marque substitutive pour un autre FS] [xxxx]</t>
  </si>
  <si>
    <t>Investissements, [marque substitutive pour un autre FS] [xxxx]</t>
  </si>
  <si>
    <t>Dépenses d’investissement</t>
  </si>
  <si>
    <t>Recettes d’investissement</t>
  </si>
  <si>
    <t>Investissements nets, [marque substitutive pour un autre FS] [xxxx]</t>
  </si>
  <si>
    <t>Inscription des dépenses d'investissement à l'actif, compte général</t>
  </si>
  <si>
    <t>Investissements nets, compte général</t>
  </si>
  <si>
    <t>Déficit d'autofinancement provenant des amortissements, compte général</t>
  </si>
  <si>
    <t>Amortissements supplémentaires</t>
  </si>
  <si>
    <t>31.12.2014</t>
  </si>
  <si>
    <t>31.12.2015</t>
  </si>
  <si>
    <t>31.12.2016</t>
  </si>
  <si>
    <t>31.12.2017</t>
  </si>
  <si>
    <t>31.12.2018</t>
  </si>
  <si>
    <t>31.12.2019</t>
  </si>
  <si>
    <t>31.12.2020</t>
  </si>
  <si>
    <t>31.12.2021</t>
  </si>
  <si>
    <t>31.12.2022</t>
  </si>
  <si>
    <t>31.12.2023</t>
  </si>
  <si>
    <t>31.12.2024</t>
  </si>
  <si>
    <t>31.12.2025</t>
  </si>
  <si>
    <t>RSB 170.111</t>
  </si>
  <si>
    <t>- xxxx.330</t>
  </si>
  <si>
    <t>- xxxx.332</t>
  </si>
  <si>
    <t>- xxxx.366</t>
  </si>
  <si>
    <t>- xxxx.364</t>
  </si>
  <si>
    <t>- xxxx.365</t>
  </si>
  <si>
    <t>Amortissements ordinaires, gestion des déchets [7301]</t>
  </si>
  <si>
    <t>Investissements, traitement des eaux usées [7201]</t>
  </si>
  <si>
    <t xml:space="preserve"> + xxxx.5</t>
  </si>
  <si>
    <t xml:space="preserve"> - xxxx.6</t>
  </si>
  <si>
    <t>Chapitre 2, chiffre 6.3.</t>
  </si>
  <si>
    <t>Finances communales</t>
  </si>
  <si>
    <t>Excédent de revenus du compte général</t>
  </si>
  <si>
    <t>+ 299</t>
  </si>
  <si>
    <t>+ 400</t>
  </si>
  <si>
    <t>+ 401</t>
  </si>
  <si>
    <t>+ 4621.5</t>
  </si>
  <si>
    <t>+ 4621.6</t>
  </si>
  <si>
    <t>max.</t>
  </si>
  <si>
    <t>+ 4622</t>
  </si>
  <si>
    <t>- 3622</t>
  </si>
  <si>
    <t>29400.xx / 9900.4894.xx</t>
  </si>
  <si>
    <t>31.12.2026</t>
  </si>
  <si>
    <t>31.12.2027</t>
  </si>
  <si>
    <t>31.12.2028</t>
  </si>
  <si>
    <t>31.12.2029</t>
  </si>
  <si>
    <t>31.12.2030</t>
  </si>
  <si>
    <t>31.12.2031</t>
  </si>
  <si>
    <t>31.12.2032</t>
  </si>
  <si>
    <t>Version 1.2</t>
  </si>
  <si>
    <t>+ 9001</t>
  </si>
  <si>
    <t>Chapitre 4, exemples de comptabilisation n° 6.4 et 6.5</t>
  </si>
  <si>
    <t xml:space="preserve"> 9000</t>
  </si>
  <si>
    <t>9900.3894.xx / 29400.xx</t>
  </si>
  <si>
    <t>Calcul du QEB (compte général)</t>
  </si>
  <si>
    <t>Etat au</t>
  </si>
  <si>
    <t>Date</t>
  </si>
  <si>
    <t>Dotation minimale</t>
  </si>
  <si>
    <t>Prestation complémentaire géo-topographique</t>
  </si>
  <si>
    <t>Prestation complémentaire socio-démographique</t>
  </si>
  <si>
    <t>Quotient de l'excédent du bilan (QEB)</t>
  </si>
  <si>
    <t>Excédent de charges</t>
  </si>
  <si>
    <t>Calcul du montant de la dissolution</t>
  </si>
  <si>
    <t>A calculer uniquement dans le cas d'un excédent de charges dans le compte général</t>
  </si>
  <si>
    <t>Articles 84 et 85, alinéas 3 et 4 et annexe 3 OCo</t>
  </si>
  <si>
    <t>Compte global:</t>
  </si>
  <si>
    <t>Comptabilisation des amortissments supplémentaires: calcul</t>
  </si>
  <si>
    <t>Début page</t>
  </si>
  <si>
    <t>Ind. forf. versée par le canton en compensation des charges de centre</t>
  </si>
  <si>
    <t>Impôts directs des personnes physiques</t>
  </si>
  <si>
    <t>Impôts directs des personnes morales</t>
  </si>
  <si>
    <t>Indemnité forfaitaire versée par le canton en compensation des charges de centre</t>
  </si>
  <si>
    <t>Dissolution de la réserve (amortissements supplémentaires)</t>
  </si>
  <si>
    <r>
      <t xml:space="preserve">Montant de la dissolution </t>
    </r>
    <r>
      <rPr>
        <b/>
        <sz val="8"/>
        <color rgb="FFFF0000"/>
        <rFont val="Arial"/>
        <family val="2"/>
      </rPr>
      <t>(montant de l'excédent de charges au maximum)</t>
    </r>
  </si>
  <si>
    <t>Solde de l'excédent du bilan après dissolution de la réserve constituée par les amortissements suppl.</t>
  </si>
  <si>
    <t>Quotient de l'excédent du bilan (QEB) après dissolution de la réserve constituée par les amort. suppl.</t>
  </si>
  <si>
    <t>Dissolution de la réserve constituée par les amortissements supplémentaires</t>
  </si>
  <si>
    <t>Péréquation financière / réduction des disparités entre communes</t>
  </si>
  <si>
    <t>= Impôts directs PP, PM et péréquation financière</t>
  </si>
  <si>
    <t>Calcul du montant de la dissolution (art. 85, al. 3 et 4 et annexe 3 OCo)</t>
  </si>
  <si>
    <t>Excédent de charges au 31.12.20xx</t>
  </si>
  <si>
    <t>Résultat du compte de résultats</t>
  </si>
  <si>
    <t>Solde de l'excédent du bilan (calculé)</t>
  </si>
  <si>
    <t>Solde de l'excédent du bilan au 01.01.20xx</t>
  </si>
  <si>
    <t>Etat: 03.04.2019</t>
  </si>
  <si>
    <t>Inscription au passif des recettes d'investissement</t>
  </si>
  <si>
    <t>Inscription des recettes d'investissement au passif, compte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</si>
</sst>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4" fontId="3" fillId="0" borderId="0" xfId="0" applyNumberFormat="1" applyFont="1"/>
    <xf numFmtId="0" fontId="3" fillId="0" borderId="0" xfId="0" applyFont="1"/>
    <xf numFmtId="0" fontId="3" fillId="0" borderId="2" xfId="0" applyFont="1" applyBorder="1"/>
    <xf numFmtId="0" fontId="3" fillId="0" borderId="2" xfId="0" quotePrefix="1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0" xfId="0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2" fillId="0" borderId="7" xfId="0" applyFont="1" applyBorder="1"/>
    <xf numFmtId="4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3" borderId="4" xfId="0" applyFont="1" applyFill="1" applyBorder="1"/>
    <xf numFmtId="0" fontId="3" fillId="0" borderId="0" xfId="0" applyFont="1" applyAlignment="1">
      <alignment horizont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4" borderId="3" xfId="0" applyFont="1" applyFill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5" borderId="2" xfId="0" quotePrefix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2" fillId="4" borderId="9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" fontId="3" fillId="0" borderId="0" xfId="0" applyNumberFormat="1" applyFont="1" applyFill="1"/>
    <xf numFmtId="0" fontId="6" fillId="6" borderId="0" xfId="0" applyFont="1" applyFill="1"/>
    <xf numFmtId="0" fontId="7" fillId="0" borderId="0" xfId="1"/>
    <xf numFmtId="0" fontId="7" fillId="0" borderId="0" xfId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9" fillId="0" borderId="0" xfId="0" applyFont="1" applyFill="1"/>
    <xf numFmtId="0" fontId="6" fillId="0" borderId="0" xfId="0" applyFont="1" applyFill="1"/>
    <xf numFmtId="0" fontId="4" fillId="0" borderId="2" xfId="0" quotePrefix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Fill="1"/>
    <xf numFmtId="14" fontId="3" fillId="0" borderId="0" xfId="0" applyNumberFormat="1" applyFont="1"/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  <xf numFmtId="4" fontId="3" fillId="6" borderId="2" xfId="0" applyNumberFormat="1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3" fillId="6" borderId="2" xfId="0" quotePrefix="1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Protection="1">
      <protection locked="0"/>
    </xf>
    <xf numFmtId="4" fontId="3" fillId="6" borderId="5" xfId="0" applyNumberFormat="1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4" fontId="3" fillId="6" borderId="1" xfId="0" applyNumberFormat="1" applyFont="1" applyFill="1" applyBorder="1" applyProtection="1">
      <protection locked="0"/>
    </xf>
    <xf numFmtId="49" fontId="1" fillId="6" borderId="1" xfId="0" applyNumberFormat="1" applyFont="1" applyFill="1" applyBorder="1" applyAlignment="1" applyProtection="1">
      <alignment horizontal="center"/>
      <protection locked="0"/>
    </xf>
    <xf numFmtId="164" fontId="3" fillId="6" borderId="2" xfId="2" applyFont="1" applyFill="1" applyBorder="1" applyProtection="1">
      <protection locked="0"/>
    </xf>
    <xf numFmtId="0" fontId="0" fillId="0" borderId="0" xfId="0" applyFont="1"/>
    <xf numFmtId="0" fontId="13" fillId="0" borderId="0" xfId="0" applyFont="1"/>
    <xf numFmtId="0" fontId="7" fillId="7" borderId="0" xfId="1" applyFill="1" applyAlignment="1">
      <alignment horizontal="right"/>
    </xf>
    <xf numFmtId="0" fontId="11" fillId="7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Border="1"/>
    <xf numFmtId="164" fontId="3" fillId="0" borderId="0" xfId="2" applyFont="1" applyFill="1" applyBorder="1" applyProtection="1">
      <protection locked="0"/>
    </xf>
    <xf numFmtId="0" fontId="4" fillId="0" borderId="0" xfId="0" quotePrefix="1" applyFont="1" applyFill="1" applyBorder="1" applyAlignment="1">
      <alignment horizontal="center"/>
    </xf>
    <xf numFmtId="0" fontId="2" fillId="4" borderId="9" xfId="0" quotePrefix="1" applyFont="1" applyFill="1" applyBorder="1"/>
    <xf numFmtId="0" fontId="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right"/>
    </xf>
    <xf numFmtId="164" fontId="15" fillId="0" borderId="0" xfId="2" applyFont="1" applyFill="1" applyBorder="1"/>
    <xf numFmtId="0" fontId="18" fillId="0" borderId="0" xfId="0" applyFont="1" applyFill="1" applyBorder="1"/>
    <xf numFmtId="10" fontId="18" fillId="0" borderId="0" xfId="3" applyNumberFormat="1" applyFont="1" applyFill="1" applyBorder="1"/>
    <xf numFmtId="164" fontId="19" fillId="0" borderId="0" xfId="2" applyFont="1" applyFill="1" applyBorder="1" applyAlignment="1">
      <alignment horizontal="right" wrapText="1"/>
    </xf>
    <xf numFmtId="164" fontId="3" fillId="0" borderId="0" xfId="0" applyNumberFormat="1" applyFont="1" applyFill="1" applyBorder="1"/>
    <xf numFmtId="164" fontId="0" fillId="0" borderId="0" xfId="2" applyFont="1"/>
    <xf numFmtId="10" fontId="3" fillId="0" borderId="0" xfId="0" applyNumberFormat="1" applyFont="1" applyFill="1" applyBorder="1"/>
    <xf numFmtId="14" fontId="3" fillId="0" borderId="0" xfId="0" applyNumberFormat="1" applyFont="1" applyAlignment="1">
      <alignment horizontal="left"/>
    </xf>
    <xf numFmtId="4" fontId="2" fillId="4" borderId="1" xfId="0" applyNumberFormat="1" applyFont="1" applyFill="1" applyBorder="1" applyProtection="1"/>
    <xf numFmtId="10" fontId="2" fillId="4" borderId="8" xfId="3" applyNumberFormat="1" applyFont="1" applyFill="1" applyBorder="1" applyProtection="1"/>
    <xf numFmtId="0" fontId="8" fillId="0" borderId="2" xfId="0" applyFont="1" applyBorder="1"/>
    <xf numFmtId="164" fontId="3" fillId="4" borderId="2" xfId="2" applyFont="1" applyFill="1" applyBorder="1" applyProtection="1"/>
    <xf numFmtId="4" fontId="2" fillId="4" borderId="8" xfId="0" applyNumberFormat="1" applyFont="1" applyFill="1" applyBorder="1" applyProtection="1"/>
    <xf numFmtId="4" fontId="3" fillId="5" borderId="2" xfId="0" applyNumberFormat="1" applyFont="1" applyFill="1" applyBorder="1" applyProtection="1"/>
    <xf numFmtId="4" fontId="3" fillId="5" borderId="5" xfId="0" applyNumberFormat="1" applyFont="1" applyFill="1" applyBorder="1" applyProtection="1"/>
    <xf numFmtId="4" fontId="3" fillId="4" borderId="1" xfId="0" applyNumberFormat="1" applyFont="1" applyFill="1" applyBorder="1" applyProtection="1"/>
    <xf numFmtId="4" fontId="4" fillId="4" borderId="1" xfId="0" applyNumberFormat="1" applyFont="1" applyFill="1" applyBorder="1" applyProtection="1"/>
    <xf numFmtId="4" fontId="3" fillId="2" borderId="2" xfId="0" applyNumberFormat="1" applyFont="1" applyFill="1" applyBorder="1" applyProtection="1"/>
    <xf numFmtId="4" fontId="3" fillId="2" borderId="5" xfId="0" applyNumberFormat="1" applyFont="1" applyFill="1" applyBorder="1" applyProtection="1"/>
    <xf numFmtId="4" fontId="3" fillId="3" borderId="1" xfId="0" applyNumberFormat="1" applyFont="1" applyFill="1" applyBorder="1" applyProtection="1"/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0" fontId="20" fillId="0" borderId="11" xfId="0" applyFont="1" applyBorder="1"/>
    <xf numFmtId="0" fontId="3" fillId="8" borderId="9" xfId="0" applyFont="1" applyFill="1" applyBorder="1"/>
    <xf numFmtId="4" fontId="3" fillId="8" borderId="8" xfId="0" applyNumberFormat="1" applyFont="1" applyFill="1" applyBorder="1" applyProtection="1"/>
    <xf numFmtId="10" fontId="3" fillId="8" borderId="8" xfId="3" applyNumberFormat="1" applyFont="1" applyFill="1" applyBorder="1" applyProtection="1"/>
    <xf numFmtId="0" fontId="21" fillId="0" borderId="0" xfId="0" applyFont="1" applyAlignment="1">
      <alignment wrapText="1"/>
    </xf>
    <xf numFmtId="0" fontId="2" fillId="4" borderId="9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3" fillId="0" borderId="11" xfId="0" applyFont="1" applyBorder="1"/>
    <xf numFmtId="0" fontId="24" fillId="6" borderId="0" xfId="0" applyFont="1" applyFill="1"/>
    <xf numFmtId="0" fontId="14" fillId="6" borderId="0" xfId="0" applyFont="1" applyFill="1"/>
    <xf numFmtId="164" fontId="2" fillId="4" borderId="9" xfId="0" quotePrefix="1" applyNumberFormat="1" applyFont="1" applyFill="1" applyBorder="1"/>
    <xf numFmtId="0" fontId="2" fillId="0" borderId="0" xfId="0" applyFont="1" applyFill="1" applyBorder="1"/>
    <xf numFmtId="0" fontId="22" fillId="0" borderId="0" xfId="0" quotePrefix="1" applyFont="1" applyFill="1" applyBorder="1" applyAlignment="1">
      <alignment horizontal="center"/>
    </xf>
    <xf numFmtId="0" fontId="7" fillId="0" borderId="0" xfId="1" applyAlignment="1">
      <alignment horizontal="left"/>
    </xf>
    <xf numFmtId="0" fontId="7" fillId="0" borderId="0" xfId="1" quotePrefix="1" applyAlignment="1">
      <alignment horizontal="left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va-cfs-usr0.jgk.be.ch\usr0\UserHomes\M2OZ\Desktop\Zus&#228;tzliche%20Abschreibungen\Zus&#228;tzliche%20Abschreibungen%20korr%20per%20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Zusätzliche Abschreibungen"/>
      <sheetName val="Berechnung BÜQ"/>
      <sheetName val="Auflösung zus. Abschreibungen"/>
      <sheetName val="DropdownLis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ex.sites.be.ch/frontend/versions/1015?locale=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20" zoomScaleNormal="120" workbookViewId="0">
      <selection activeCell="A31" sqref="A31"/>
    </sheetView>
  </sheetViews>
  <sheetFormatPr baseColWidth="10" defaultRowHeight="15" x14ac:dyDescent="0.2"/>
  <cols>
    <col min="1" max="1" width="33.140625" style="43" customWidth="1"/>
    <col min="2" max="4" width="11.42578125" style="43"/>
    <col min="5" max="5" width="4.28515625" style="43" customWidth="1"/>
    <col min="6" max="8" width="11.42578125" style="43"/>
    <col min="9" max="9" width="12.5703125" style="43" customWidth="1"/>
    <col min="10" max="16384" width="11.42578125" style="43"/>
  </cols>
  <sheetData>
    <row r="1" spans="1:11" x14ac:dyDescent="0.2">
      <c r="A1" s="66" t="s">
        <v>6</v>
      </c>
      <c r="B1" s="66"/>
      <c r="C1" s="66"/>
      <c r="D1" s="66"/>
    </row>
    <row r="2" spans="1:11" x14ac:dyDescent="0.2">
      <c r="A2" s="66" t="s">
        <v>154</v>
      </c>
      <c r="B2" s="66"/>
      <c r="C2" s="66"/>
      <c r="D2" s="66"/>
    </row>
    <row r="5" spans="1:11" ht="15.75" x14ac:dyDescent="0.25">
      <c r="A5" s="64" t="s">
        <v>0</v>
      </c>
    </row>
    <row r="7" spans="1:11" ht="15.75" x14ac:dyDescent="0.25">
      <c r="A7" s="40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 t="s">
        <v>187</v>
      </c>
      <c r="F8" s="114" t="s">
        <v>2</v>
      </c>
      <c r="G8" s="114"/>
      <c r="H8" s="114"/>
      <c r="I8" s="63" t="s">
        <v>143</v>
      </c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2"/>
      <c r="B10" s="41"/>
      <c r="C10" s="41"/>
      <c r="D10" s="41"/>
      <c r="I10" s="41"/>
      <c r="J10" s="41"/>
      <c r="K10" s="41"/>
    </row>
    <row r="11" spans="1:11" ht="15.75" x14ac:dyDescent="0.25">
      <c r="A11" s="40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4" t="s">
        <v>153</v>
      </c>
      <c r="B12" s="44"/>
      <c r="C12" s="44"/>
      <c r="D12" s="44"/>
      <c r="E12" s="44"/>
      <c r="F12" s="41"/>
      <c r="G12" s="41"/>
      <c r="H12" s="41"/>
      <c r="I12" s="41"/>
      <c r="J12" s="41"/>
      <c r="K12" s="41"/>
    </row>
    <row r="13" spans="1:11" x14ac:dyDescent="0.2">
      <c r="A13" s="44" t="s">
        <v>174</v>
      </c>
      <c r="B13" s="44"/>
      <c r="C13" s="44"/>
      <c r="D13" s="44"/>
      <c r="E13" s="44"/>
      <c r="F13" s="41"/>
      <c r="G13" s="41"/>
      <c r="H13" s="41"/>
      <c r="I13" s="41"/>
      <c r="J13" s="41"/>
      <c r="K13" s="41"/>
    </row>
    <row r="14" spans="1:11" x14ac:dyDescent="0.2">
      <c r="A14" s="42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5.75" x14ac:dyDescent="0.25">
      <c r="A16" s="40" t="s">
        <v>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115" t="s">
        <v>5</v>
      </c>
      <c r="B17" s="115"/>
      <c r="C17" s="115"/>
      <c r="D17" s="115"/>
      <c r="E17" s="115"/>
      <c r="F17" s="41"/>
      <c r="G17" s="41"/>
      <c r="H17" s="41"/>
      <c r="I17" s="41"/>
      <c r="J17" s="41"/>
      <c r="K17" s="41"/>
    </row>
    <row r="18" spans="1:11" x14ac:dyDescent="0.2">
      <c r="A18" s="114" t="s">
        <v>199</v>
      </c>
      <c r="B18" s="114"/>
      <c r="C18" s="114"/>
      <c r="D18" s="114"/>
      <c r="E18" s="114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 t="s">
        <v>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 t="s">
        <v>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 t="s">
        <v>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3" t="s">
        <v>172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85" t="s">
        <v>207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</sheetData>
  <mergeCells count="3">
    <mergeCell ref="F8:H8"/>
    <mergeCell ref="A18:E18"/>
    <mergeCell ref="A17:E17"/>
  </mergeCells>
  <hyperlinks>
    <hyperlink ref="A17" location="'Amortissements suppl.'!B3" display="Amortissements supplémentaires"/>
    <hyperlink ref="A18" location="'Dissolution PA, compte général'!B6" display="Dissolution de la rectification de valeur résultant des amortissements supplémentaires"/>
    <hyperlink ref="F8" r:id="rId1"/>
    <hyperlink ref="A18:E18" location="Navigation!A1" display="Dissolution de la réserve constituée par les amortissements supplémentaires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15"/>
  <sheetViews>
    <sheetView tabSelected="1" topLeftCell="A76" zoomScaleNormal="100" workbookViewId="0">
      <selection activeCell="E92" sqref="E92"/>
    </sheetView>
  </sheetViews>
  <sheetFormatPr baseColWidth="10" defaultRowHeight="11.25" x14ac:dyDescent="0.2"/>
  <cols>
    <col min="1" max="1" width="60.5703125" style="3" customWidth="1"/>
    <col min="2" max="2" width="11.42578125" style="3"/>
    <col min="3" max="3" width="28.7109375" style="3" customWidth="1"/>
    <col min="4" max="16384" width="11.42578125" style="3"/>
  </cols>
  <sheetData>
    <row r="1" spans="1:4" ht="15.75" x14ac:dyDescent="0.25">
      <c r="A1" s="107" t="s">
        <v>189</v>
      </c>
      <c r="B1" s="36"/>
      <c r="C1" s="37" t="s">
        <v>9</v>
      </c>
      <c r="D1" s="39" t="s">
        <v>10</v>
      </c>
    </row>
    <row r="2" spans="1:4" ht="15.75" x14ac:dyDescent="0.25">
      <c r="A2" s="64"/>
      <c r="B2" s="36"/>
      <c r="C2" s="37" t="s">
        <v>11</v>
      </c>
      <c r="D2" s="39"/>
    </row>
    <row r="3" spans="1:4" x14ac:dyDescent="0.2">
      <c r="A3" s="106" t="s">
        <v>188</v>
      </c>
      <c r="B3" s="2"/>
    </row>
    <row r="4" spans="1:4" x14ac:dyDescent="0.2">
      <c r="A4" s="21" t="s">
        <v>12</v>
      </c>
      <c r="B4" s="53"/>
      <c r="C4" s="22" t="s">
        <v>13</v>
      </c>
    </row>
    <row r="5" spans="1:4" x14ac:dyDescent="0.2">
      <c r="A5" s="21" t="s">
        <v>14</v>
      </c>
      <c r="B5" s="53"/>
      <c r="C5" s="22" t="s">
        <v>15</v>
      </c>
    </row>
    <row r="6" spans="1:4" x14ac:dyDescent="0.2">
      <c r="A6" s="21" t="s">
        <v>16</v>
      </c>
      <c r="B6" s="53"/>
      <c r="C6" s="22" t="s">
        <v>17</v>
      </c>
    </row>
    <row r="7" spans="1:4" x14ac:dyDescent="0.2">
      <c r="A7" s="23" t="s">
        <v>18</v>
      </c>
      <c r="B7" s="95">
        <f>SUM(B4:B6)</f>
        <v>0</v>
      </c>
      <c r="C7" s="24"/>
    </row>
    <row r="8" spans="1:4" x14ac:dyDescent="0.2">
      <c r="A8" s="21" t="s">
        <v>19</v>
      </c>
      <c r="B8" s="53"/>
      <c r="C8" s="22" t="s">
        <v>20</v>
      </c>
    </row>
    <row r="9" spans="1:4" x14ac:dyDescent="0.2">
      <c r="A9" s="21" t="s">
        <v>21</v>
      </c>
      <c r="B9" s="53"/>
      <c r="C9" s="22" t="s">
        <v>22</v>
      </c>
    </row>
    <row r="10" spans="1:4" x14ac:dyDescent="0.2">
      <c r="A10" s="23" t="s">
        <v>23</v>
      </c>
      <c r="B10" s="96">
        <f>B8+B9</f>
        <v>0</v>
      </c>
      <c r="C10" s="24"/>
    </row>
    <row r="11" spans="1:4" x14ac:dyDescent="0.2">
      <c r="A11" s="14" t="s">
        <v>24</v>
      </c>
      <c r="B11" s="97">
        <f>B7+B10</f>
        <v>0</v>
      </c>
      <c r="C11" s="15"/>
    </row>
    <row r="12" spans="1:4" x14ac:dyDescent="0.2">
      <c r="A12" s="10"/>
      <c r="B12" s="11"/>
      <c r="C12" s="12"/>
    </row>
    <row r="13" spans="1:4" x14ac:dyDescent="0.2">
      <c r="A13" s="10" t="s">
        <v>25</v>
      </c>
      <c r="B13" s="11"/>
      <c r="C13" s="12"/>
    </row>
    <row r="14" spans="1:4" x14ac:dyDescent="0.2">
      <c r="A14" s="4" t="s">
        <v>26</v>
      </c>
      <c r="B14" s="53"/>
      <c r="C14" s="5" t="s">
        <v>27</v>
      </c>
    </row>
    <row r="15" spans="1:4" x14ac:dyDescent="0.2">
      <c r="A15" s="4" t="s">
        <v>28</v>
      </c>
      <c r="B15" s="53"/>
      <c r="C15" s="5" t="s">
        <v>29</v>
      </c>
    </row>
    <row r="16" spans="1:4" x14ac:dyDescent="0.2">
      <c r="A16" s="4" t="s">
        <v>30</v>
      </c>
      <c r="B16" s="53"/>
      <c r="C16" s="5" t="s">
        <v>31</v>
      </c>
    </row>
    <row r="17" spans="1:3" x14ac:dyDescent="0.2">
      <c r="A17" s="4" t="s">
        <v>32</v>
      </c>
      <c r="B17" s="53"/>
      <c r="C17" s="5" t="s">
        <v>33</v>
      </c>
    </row>
    <row r="18" spans="1:3" x14ac:dyDescent="0.2">
      <c r="A18" s="4" t="s">
        <v>34</v>
      </c>
      <c r="B18" s="53"/>
      <c r="C18" s="5" t="s">
        <v>35</v>
      </c>
    </row>
    <row r="19" spans="1:3" x14ac:dyDescent="0.2">
      <c r="A19" s="6" t="s">
        <v>36</v>
      </c>
      <c r="B19" s="98">
        <f>SUM(B14:B18)</f>
        <v>0</v>
      </c>
      <c r="C19" s="7"/>
    </row>
    <row r="20" spans="1:3" x14ac:dyDescent="0.2">
      <c r="A20" s="13"/>
      <c r="B20" s="11"/>
      <c r="C20" s="12"/>
    </row>
    <row r="21" spans="1:3" x14ac:dyDescent="0.2">
      <c r="A21" s="10" t="s">
        <v>37</v>
      </c>
      <c r="B21" s="11"/>
      <c r="C21" s="12"/>
    </row>
    <row r="22" spans="1:3" x14ac:dyDescent="0.2">
      <c r="A22" s="4" t="s">
        <v>38</v>
      </c>
      <c r="B22" s="53"/>
      <c r="C22" s="5" t="s">
        <v>39</v>
      </c>
    </row>
    <row r="23" spans="1:3" x14ac:dyDescent="0.2">
      <c r="A23" s="4" t="s">
        <v>40</v>
      </c>
      <c r="B23" s="53"/>
      <c r="C23" s="5" t="s">
        <v>41</v>
      </c>
    </row>
    <row r="24" spans="1:3" x14ac:dyDescent="0.2">
      <c r="A24" s="4" t="s">
        <v>16</v>
      </c>
      <c r="B24" s="53"/>
      <c r="C24" s="5" t="s">
        <v>42</v>
      </c>
    </row>
    <row r="25" spans="1:3" x14ac:dyDescent="0.2">
      <c r="A25" s="4" t="s">
        <v>43</v>
      </c>
      <c r="B25" s="53"/>
      <c r="C25" s="5" t="s">
        <v>44</v>
      </c>
    </row>
    <row r="26" spans="1:3" x14ac:dyDescent="0.2">
      <c r="A26" s="4" t="s">
        <v>45</v>
      </c>
      <c r="B26" s="53"/>
      <c r="C26" s="5" t="s">
        <v>46</v>
      </c>
    </row>
    <row r="27" spans="1:3" x14ac:dyDescent="0.2">
      <c r="A27" s="6" t="s">
        <v>47</v>
      </c>
      <c r="B27" s="98">
        <f>SUM(B22:B26)</f>
        <v>0</v>
      </c>
      <c r="C27" s="7"/>
    </row>
    <row r="28" spans="1:3" x14ac:dyDescent="0.2">
      <c r="A28" s="13"/>
      <c r="B28" s="11"/>
      <c r="C28" s="12"/>
    </row>
    <row r="29" spans="1:3" x14ac:dyDescent="0.2">
      <c r="A29" s="10" t="s">
        <v>48</v>
      </c>
      <c r="B29" s="11"/>
      <c r="C29" s="12"/>
    </row>
    <row r="30" spans="1:3" x14ac:dyDescent="0.2">
      <c r="A30" s="4" t="s">
        <v>49</v>
      </c>
      <c r="B30" s="53"/>
      <c r="C30" s="5" t="s">
        <v>50</v>
      </c>
    </row>
    <row r="31" spans="1:3" x14ac:dyDescent="0.2">
      <c r="A31" s="4" t="s">
        <v>51</v>
      </c>
      <c r="B31" s="53"/>
      <c r="C31" s="5" t="s">
        <v>52</v>
      </c>
    </row>
    <row r="32" spans="1:3" x14ac:dyDescent="0.2">
      <c r="A32" s="4" t="s">
        <v>53</v>
      </c>
      <c r="B32" s="53"/>
      <c r="C32" s="5" t="s">
        <v>54</v>
      </c>
    </row>
    <row r="33" spans="1:3" x14ac:dyDescent="0.2">
      <c r="A33" s="4" t="s">
        <v>55</v>
      </c>
      <c r="B33" s="53"/>
      <c r="C33" s="5" t="s">
        <v>56</v>
      </c>
    </row>
    <row r="34" spans="1:3" x14ac:dyDescent="0.2">
      <c r="A34" s="4" t="s">
        <v>57</v>
      </c>
      <c r="B34" s="53"/>
      <c r="C34" s="5" t="s">
        <v>58</v>
      </c>
    </row>
    <row r="35" spans="1:3" x14ac:dyDescent="0.2">
      <c r="A35" s="6" t="s">
        <v>59</v>
      </c>
      <c r="B35" s="98">
        <f>SUM(B30:B34)</f>
        <v>0</v>
      </c>
      <c r="C35" s="7"/>
    </row>
    <row r="36" spans="1:3" x14ac:dyDescent="0.2">
      <c r="A36" s="13"/>
      <c r="B36" s="11"/>
      <c r="C36" s="12"/>
    </row>
    <row r="37" spans="1:3" x14ac:dyDescent="0.2">
      <c r="A37" s="10" t="s">
        <v>149</v>
      </c>
      <c r="B37" s="11"/>
      <c r="C37" s="12"/>
    </row>
    <row r="38" spans="1:3" x14ac:dyDescent="0.2">
      <c r="A38" s="4" t="s">
        <v>60</v>
      </c>
      <c r="B38" s="53"/>
      <c r="C38" s="5" t="s">
        <v>61</v>
      </c>
    </row>
    <row r="39" spans="1:3" x14ac:dyDescent="0.2">
      <c r="A39" s="4" t="s">
        <v>62</v>
      </c>
      <c r="B39" s="53"/>
      <c r="C39" s="5" t="s">
        <v>63</v>
      </c>
    </row>
    <row r="40" spans="1:3" x14ac:dyDescent="0.2">
      <c r="A40" s="4" t="s">
        <v>64</v>
      </c>
      <c r="B40" s="53"/>
      <c r="C40" s="5" t="s">
        <v>65</v>
      </c>
    </row>
    <row r="41" spans="1:3" x14ac:dyDescent="0.2">
      <c r="A41" s="4" t="s">
        <v>66</v>
      </c>
      <c r="B41" s="53"/>
      <c r="C41" s="5" t="s">
        <v>67</v>
      </c>
    </row>
    <row r="42" spans="1:3" x14ac:dyDescent="0.2">
      <c r="A42" s="4" t="s">
        <v>68</v>
      </c>
      <c r="B42" s="53"/>
      <c r="C42" s="5" t="s">
        <v>69</v>
      </c>
    </row>
    <row r="43" spans="1:3" x14ac:dyDescent="0.2">
      <c r="A43" s="6" t="s">
        <v>149</v>
      </c>
      <c r="B43" s="98">
        <f>SUM(B38:B42)</f>
        <v>0</v>
      </c>
      <c r="C43" s="7"/>
    </row>
    <row r="44" spans="1:3" x14ac:dyDescent="0.2">
      <c r="A44" s="13"/>
      <c r="B44" s="11"/>
      <c r="C44" s="12"/>
    </row>
    <row r="45" spans="1:3" x14ac:dyDescent="0.2">
      <c r="A45" s="54" t="s">
        <v>70</v>
      </c>
      <c r="B45" s="11"/>
      <c r="C45" s="12"/>
    </row>
    <row r="46" spans="1:3" x14ac:dyDescent="0.2">
      <c r="A46" s="4" t="s">
        <v>71</v>
      </c>
      <c r="B46" s="53"/>
      <c r="C46" s="55" t="s">
        <v>144</v>
      </c>
    </row>
    <row r="47" spans="1:3" x14ac:dyDescent="0.2">
      <c r="A47" s="4" t="s">
        <v>72</v>
      </c>
      <c r="B47" s="53"/>
      <c r="C47" s="55" t="s">
        <v>145</v>
      </c>
    </row>
    <row r="48" spans="1:3" x14ac:dyDescent="0.2">
      <c r="A48" s="4" t="s">
        <v>73</v>
      </c>
      <c r="B48" s="53"/>
      <c r="C48" s="55" t="s">
        <v>146</v>
      </c>
    </row>
    <row r="49" spans="1:3" x14ac:dyDescent="0.2">
      <c r="A49" s="4" t="s">
        <v>74</v>
      </c>
      <c r="B49" s="53"/>
      <c r="C49" s="55" t="s">
        <v>147</v>
      </c>
    </row>
    <row r="50" spans="1:3" x14ac:dyDescent="0.2">
      <c r="A50" s="4" t="s">
        <v>75</v>
      </c>
      <c r="B50" s="53"/>
      <c r="C50" s="55" t="s">
        <v>148</v>
      </c>
    </row>
    <row r="51" spans="1:3" x14ac:dyDescent="0.2">
      <c r="A51" s="56" t="s">
        <v>76</v>
      </c>
      <c r="B51" s="98">
        <f>SUM(B46:B50)</f>
        <v>0</v>
      </c>
      <c r="C51" s="7"/>
    </row>
    <row r="52" spans="1:3" x14ac:dyDescent="0.2">
      <c r="A52" s="13"/>
      <c r="B52" s="11"/>
      <c r="C52" s="12"/>
    </row>
    <row r="53" spans="1:3" x14ac:dyDescent="0.2">
      <c r="A53" s="54" t="s">
        <v>77</v>
      </c>
      <c r="B53" s="11"/>
      <c r="C53" s="12"/>
    </row>
    <row r="54" spans="1:3" x14ac:dyDescent="0.2">
      <c r="A54" s="4" t="s">
        <v>78</v>
      </c>
      <c r="B54" s="53"/>
      <c r="C54" s="55" t="s">
        <v>144</v>
      </c>
    </row>
    <row r="55" spans="1:3" x14ac:dyDescent="0.2">
      <c r="A55" s="4" t="s">
        <v>79</v>
      </c>
      <c r="B55" s="53"/>
      <c r="C55" s="55" t="s">
        <v>145</v>
      </c>
    </row>
    <row r="56" spans="1:3" x14ac:dyDescent="0.2">
      <c r="A56" s="4" t="s">
        <v>80</v>
      </c>
      <c r="B56" s="53"/>
      <c r="C56" s="55" t="s">
        <v>146</v>
      </c>
    </row>
    <row r="57" spans="1:3" x14ac:dyDescent="0.2">
      <c r="A57" s="4" t="s">
        <v>81</v>
      </c>
      <c r="B57" s="53"/>
      <c r="C57" s="55" t="s">
        <v>147</v>
      </c>
    </row>
    <row r="58" spans="1:3" x14ac:dyDescent="0.2">
      <c r="A58" s="4" t="s">
        <v>82</v>
      </c>
      <c r="B58" s="53"/>
      <c r="C58" s="55" t="s">
        <v>148</v>
      </c>
    </row>
    <row r="59" spans="1:3" x14ac:dyDescent="0.2">
      <c r="A59" s="56" t="s">
        <v>83</v>
      </c>
      <c r="B59" s="98">
        <f>SUM(B54:B58)</f>
        <v>0</v>
      </c>
      <c r="C59" s="7"/>
    </row>
    <row r="60" spans="1:3" x14ac:dyDescent="0.2">
      <c r="A60" s="13"/>
      <c r="B60" s="11"/>
      <c r="C60" s="12"/>
    </row>
    <row r="61" spans="1:3" x14ac:dyDescent="0.2">
      <c r="A61" s="26" t="s">
        <v>84</v>
      </c>
      <c r="B61" s="91">
        <f>B4-B14-B22-B30-B38-B46-B54</f>
        <v>0</v>
      </c>
      <c r="C61" s="28"/>
    </row>
    <row r="62" spans="1:3" x14ac:dyDescent="0.2">
      <c r="A62" s="26" t="s">
        <v>85</v>
      </c>
      <c r="B62" s="91">
        <f t="shared" ref="B62:B63" si="0">B5-B15-B23-B31-B39-B47-B55</f>
        <v>0</v>
      </c>
      <c r="C62" s="28"/>
    </row>
    <row r="63" spans="1:3" x14ac:dyDescent="0.2">
      <c r="A63" s="26" t="s">
        <v>86</v>
      </c>
      <c r="B63" s="91">
        <f t="shared" si="0"/>
        <v>0</v>
      </c>
      <c r="C63" s="28"/>
    </row>
    <row r="64" spans="1:3" x14ac:dyDescent="0.2">
      <c r="A64" s="27" t="s">
        <v>87</v>
      </c>
      <c r="B64" s="91">
        <f>SUM(B61:B63)</f>
        <v>0</v>
      </c>
      <c r="C64" s="29"/>
    </row>
    <row r="65" spans="1:3" x14ac:dyDescent="0.2">
      <c r="A65" s="26" t="s">
        <v>88</v>
      </c>
      <c r="B65" s="91">
        <f>B8-B17-B25-B33-B41-B49-B57</f>
        <v>0</v>
      </c>
      <c r="C65" s="28"/>
    </row>
    <row r="66" spans="1:3" x14ac:dyDescent="0.2">
      <c r="A66" s="26" t="s">
        <v>89</v>
      </c>
      <c r="B66" s="91">
        <f>B9-B18-B26-B34-B42-B50-B58</f>
        <v>0</v>
      </c>
      <c r="C66" s="28"/>
    </row>
    <row r="67" spans="1:3" x14ac:dyDescent="0.2">
      <c r="A67" s="27" t="s">
        <v>90</v>
      </c>
      <c r="B67" s="92">
        <f>B65+B66</f>
        <v>0</v>
      </c>
      <c r="C67" s="29"/>
    </row>
    <row r="68" spans="1:3" x14ac:dyDescent="0.2">
      <c r="A68" s="25" t="s">
        <v>91</v>
      </c>
      <c r="B68" s="93">
        <f>B64+B67</f>
        <v>0</v>
      </c>
      <c r="C68" s="30"/>
    </row>
    <row r="69" spans="1:3" x14ac:dyDescent="0.2">
      <c r="A69" s="10"/>
      <c r="B69" s="11"/>
      <c r="C69" s="12"/>
    </row>
    <row r="70" spans="1:3" x14ac:dyDescent="0.2">
      <c r="A70" s="10"/>
      <c r="B70" s="11"/>
      <c r="C70" s="12"/>
    </row>
    <row r="71" spans="1:3" x14ac:dyDescent="0.2">
      <c r="A71" s="21" t="s">
        <v>92</v>
      </c>
      <c r="B71" s="53"/>
      <c r="C71" s="22" t="s">
        <v>93</v>
      </c>
    </row>
    <row r="72" spans="1:3" x14ac:dyDescent="0.2">
      <c r="A72" s="21" t="s">
        <v>208</v>
      </c>
      <c r="B72" s="57"/>
      <c r="C72" s="22" t="s">
        <v>94</v>
      </c>
    </row>
    <row r="73" spans="1:3" x14ac:dyDescent="0.2">
      <c r="A73" s="14" t="s">
        <v>95</v>
      </c>
      <c r="B73" s="97">
        <f>B71-B72</f>
        <v>0</v>
      </c>
      <c r="C73" s="19"/>
    </row>
    <row r="74" spans="1:3" x14ac:dyDescent="0.2">
      <c r="A74" s="10"/>
      <c r="B74" s="11"/>
      <c r="C74" s="12"/>
    </row>
    <row r="75" spans="1:3" x14ac:dyDescent="0.2">
      <c r="A75" s="16" t="s">
        <v>96</v>
      </c>
      <c r="B75" s="17"/>
      <c r="C75" s="18"/>
    </row>
    <row r="76" spans="1:3" x14ac:dyDescent="0.2">
      <c r="A76" s="4" t="s">
        <v>97</v>
      </c>
      <c r="B76" s="53"/>
      <c r="C76" s="5" t="s">
        <v>98</v>
      </c>
    </row>
    <row r="77" spans="1:3" x14ac:dyDescent="0.2">
      <c r="A77" s="4" t="s">
        <v>99</v>
      </c>
      <c r="B77" s="57"/>
      <c r="C77" s="5" t="s">
        <v>100</v>
      </c>
    </row>
    <row r="78" spans="1:3" x14ac:dyDescent="0.2">
      <c r="A78" s="8" t="s">
        <v>101</v>
      </c>
      <c r="B78" s="99">
        <f>B76-B77</f>
        <v>0</v>
      </c>
      <c r="C78" s="9"/>
    </row>
    <row r="79" spans="1:3" x14ac:dyDescent="0.2">
      <c r="A79" s="10"/>
      <c r="B79" s="11"/>
      <c r="C79" s="12"/>
    </row>
    <row r="80" spans="1:3" x14ac:dyDescent="0.2">
      <c r="A80" s="16" t="s">
        <v>150</v>
      </c>
      <c r="B80" s="17"/>
      <c r="C80" s="18"/>
    </row>
    <row r="81" spans="1:3" x14ac:dyDescent="0.2">
      <c r="A81" s="4" t="s">
        <v>102</v>
      </c>
      <c r="B81" s="53"/>
      <c r="C81" s="5" t="s">
        <v>103</v>
      </c>
    </row>
    <row r="82" spans="1:3" x14ac:dyDescent="0.2">
      <c r="A82" s="4" t="s">
        <v>104</v>
      </c>
      <c r="B82" s="57"/>
      <c r="C82" s="5" t="s">
        <v>105</v>
      </c>
    </row>
    <row r="83" spans="1:3" x14ac:dyDescent="0.2">
      <c r="A83" s="8" t="s">
        <v>106</v>
      </c>
      <c r="B83" s="99">
        <f>B81-B82</f>
        <v>0</v>
      </c>
      <c r="C83" s="9"/>
    </row>
    <row r="84" spans="1:3" x14ac:dyDescent="0.2">
      <c r="A84" s="10"/>
      <c r="B84" s="11"/>
      <c r="C84" s="12"/>
    </row>
    <row r="85" spans="1:3" x14ac:dyDescent="0.2">
      <c r="A85" s="16" t="s">
        <v>107</v>
      </c>
      <c r="B85" s="17"/>
      <c r="C85" s="18"/>
    </row>
    <row r="86" spans="1:3" x14ac:dyDescent="0.2">
      <c r="A86" s="4" t="s">
        <v>108</v>
      </c>
      <c r="B86" s="53"/>
      <c r="C86" s="5" t="s">
        <v>109</v>
      </c>
    </row>
    <row r="87" spans="1:3" x14ac:dyDescent="0.2">
      <c r="A87" s="4" t="s">
        <v>110</v>
      </c>
      <c r="B87" s="57"/>
      <c r="C87" s="5" t="s">
        <v>111</v>
      </c>
    </row>
    <row r="88" spans="1:3" x14ac:dyDescent="0.2">
      <c r="A88" s="8" t="s">
        <v>112</v>
      </c>
      <c r="B88" s="99">
        <f>B86-B87</f>
        <v>0</v>
      </c>
      <c r="C88" s="9"/>
    </row>
    <row r="89" spans="1:3" x14ac:dyDescent="0.2">
      <c r="A89" s="10"/>
      <c r="B89" s="11"/>
      <c r="C89" s="12"/>
    </row>
    <row r="90" spans="1:3" x14ac:dyDescent="0.2">
      <c r="A90" s="16" t="s">
        <v>113</v>
      </c>
      <c r="B90" s="17"/>
      <c r="C90" s="18"/>
    </row>
    <row r="91" spans="1:3" x14ac:dyDescent="0.2">
      <c r="A91" s="4" t="s">
        <v>114</v>
      </c>
      <c r="B91" s="53"/>
      <c r="C91" s="5" t="s">
        <v>115</v>
      </c>
    </row>
    <row r="92" spans="1:3" x14ac:dyDescent="0.2">
      <c r="A92" s="4" t="s">
        <v>116</v>
      </c>
      <c r="B92" s="57"/>
      <c r="C92" s="5" t="s">
        <v>117</v>
      </c>
    </row>
    <row r="93" spans="1:3" x14ac:dyDescent="0.2">
      <c r="A93" s="8" t="s">
        <v>118</v>
      </c>
      <c r="B93" s="99">
        <f>B91-B92</f>
        <v>0</v>
      </c>
      <c r="C93" s="9"/>
    </row>
    <row r="94" spans="1:3" x14ac:dyDescent="0.2">
      <c r="A94" s="10"/>
      <c r="B94" s="11"/>
      <c r="C94" s="12"/>
    </row>
    <row r="95" spans="1:3" x14ac:dyDescent="0.2">
      <c r="A95" s="58" t="s">
        <v>119</v>
      </c>
      <c r="B95" s="17"/>
      <c r="C95" s="18"/>
    </row>
    <row r="96" spans="1:3" x14ac:dyDescent="0.2">
      <c r="A96" s="4" t="s">
        <v>120</v>
      </c>
      <c r="B96" s="53"/>
      <c r="C96" s="55" t="s">
        <v>151</v>
      </c>
    </row>
    <row r="97" spans="1:3" x14ac:dyDescent="0.2">
      <c r="A97" s="4" t="s">
        <v>121</v>
      </c>
      <c r="B97" s="57"/>
      <c r="C97" s="55" t="s">
        <v>152</v>
      </c>
    </row>
    <row r="98" spans="1:3" x14ac:dyDescent="0.2">
      <c r="A98" s="59" t="s">
        <v>122</v>
      </c>
      <c r="B98" s="99">
        <f>B96-B97</f>
        <v>0</v>
      </c>
      <c r="C98" s="9"/>
    </row>
    <row r="99" spans="1:3" x14ac:dyDescent="0.2">
      <c r="A99" s="10"/>
      <c r="B99" s="11"/>
      <c r="C99" s="12"/>
    </row>
    <row r="100" spans="1:3" x14ac:dyDescent="0.2">
      <c r="A100" s="58" t="s">
        <v>123</v>
      </c>
      <c r="B100" s="17"/>
      <c r="C100" s="18"/>
    </row>
    <row r="101" spans="1:3" x14ac:dyDescent="0.2">
      <c r="A101" s="4" t="s">
        <v>124</v>
      </c>
      <c r="B101" s="53"/>
      <c r="C101" s="55" t="s">
        <v>151</v>
      </c>
    </row>
    <row r="102" spans="1:3" x14ac:dyDescent="0.2">
      <c r="A102" s="4" t="s">
        <v>125</v>
      </c>
      <c r="B102" s="57"/>
      <c r="C102" s="55" t="s">
        <v>152</v>
      </c>
    </row>
    <row r="103" spans="1:3" x14ac:dyDescent="0.2">
      <c r="A103" s="59" t="s">
        <v>126</v>
      </c>
      <c r="B103" s="99">
        <f>B101-B102</f>
        <v>0</v>
      </c>
      <c r="C103" s="9"/>
    </row>
    <row r="104" spans="1:3" x14ac:dyDescent="0.2">
      <c r="A104" s="10"/>
      <c r="B104" s="11"/>
      <c r="C104" s="12"/>
    </row>
    <row r="105" spans="1:3" x14ac:dyDescent="0.2">
      <c r="A105" s="10"/>
      <c r="B105" s="11"/>
      <c r="C105" s="12"/>
    </row>
    <row r="106" spans="1:3" x14ac:dyDescent="0.2">
      <c r="A106" s="26" t="s">
        <v>127</v>
      </c>
      <c r="B106" s="91">
        <f>B71-B76-B81-B86-B91-B96-B101</f>
        <v>0</v>
      </c>
      <c r="C106" s="28"/>
    </row>
    <row r="107" spans="1:3" x14ac:dyDescent="0.2">
      <c r="A107" s="26" t="s">
        <v>209</v>
      </c>
      <c r="B107" s="92">
        <f>B72-B77-B82-B87-B92-B97-B102</f>
        <v>0</v>
      </c>
      <c r="C107" s="28"/>
    </row>
    <row r="108" spans="1:3" x14ac:dyDescent="0.2">
      <c r="A108" s="25" t="s">
        <v>128</v>
      </c>
      <c r="B108" s="93">
        <f>B106-B107</f>
        <v>0</v>
      </c>
      <c r="C108" s="31"/>
    </row>
    <row r="109" spans="1:3" x14ac:dyDescent="0.2">
      <c r="A109" s="10"/>
      <c r="B109" s="11"/>
      <c r="C109" s="12"/>
    </row>
    <row r="110" spans="1:3" x14ac:dyDescent="0.2">
      <c r="B110" s="2"/>
    </row>
    <row r="111" spans="1:3" x14ac:dyDescent="0.2">
      <c r="A111" s="25" t="s">
        <v>129</v>
      </c>
      <c r="B111" s="94">
        <f>IF(B108-B68&lt;=0,0,B108-B68)</f>
        <v>0</v>
      </c>
      <c r="C111" s="31"/>
    </row>
    <row r="112" spans="1:3" x14ac:dyDescent="0.2">
      <c r="B112" s="2"/>
    </row>
    <row r="113" spans="1:4" x14ac:dyDescent="0.2">
      <c r="A113" s="25" t="s">
        <v>155</v>
      </c>
      <c r="B113" s="60"/>
      <c r="C113" s="34" t="s">
        <v>175</v>
      </c>
      <c r="D113" s="67"/>
    </row>
    <row r="114" spans="1:4" x14ac:dyDescent="0.2">
      <c r="B114" s="2"/>
    </row>
    <row r="115" spans="1:4" ht="12.75" x14ac:dyDescent="0.2">
      <c r="A115" s="25" t="s">
        <v>130</v>
      </c>
      <c r="B115" s="86">
        <f>IF(B111&gt;B113,B113,B111)</f>
        <v>0</v>
      </c>
      <c r="C115" s="34" t="s">
        <v>176</v>
      </c>
      <c r="D115" s="65" t="s">
        <v>190</v>
      </c>
    </row>
  </sheetData>
  <hyperlinks>
    <hyperlink ref="D1" location="Navigation!A1" display="Navigation"/>
    <hyperlink ref="D115" location="'Amortissements suppl.'!A1" display="Début page"/>
  </hyperlink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Footer>&amp;L&amp;8 01.05.2016 / Version 1.2&amp;R&amp;8&amp;P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15" zoomScaleNormal="115" workbookViewId="0">
      <selection activeCell="E27" sqref="E27"/>
    </sheetView>
  </sheetViews>
  <sheetFormatPr baseColWidth="10" defaultRowHeight="11.25" x14ac:dyDescent="0.2"/>
  <cols>
    <col min="1" max="1" width="49.7109375" style="3" customWidth="1"/>
    <col min="2" max="2" width="11.42578125" style="3"/>
    <col min="3" max="3" width="25" style="3" customWidth="1"/>
    <col min="4" max="4" width="11.42578125" style="3"/>
    <col min="5" max="5" width="47.28515625" style="3" bestFit="1" customWidth="1"/>
    <col min="6" max="16384" width="11.42578125" style="3"/>
  </cols>
  <sheetData>
    <row r="1" spans="1:11" ht="15.75" x14ac:dyDescent="0.25">
      <c r="A1" s="100" t="s">
        <v>195</v>
      </c>
      <c r="B1" s="108"/>
      <c r="D1" s="38" t="s">
        <v>10</v>
      </c>
    </row>
    <row r="2" spans="1:11" ht="12.75" x14ac:dyDescent="0.2">
      <c r="D2" s="38"/>
    </row>
    <row r="3" spans="1:11" ht="12.75" x14ac:dyDescent="0.2">
      <c r="A3" s="1" t="s">
        <v>177</v>
      </c>
      <c r="C3" s="110" t="s">
        <v>9</v>
      </c>
      <c r="D3" s="38"/>
    </row>
    <row r="4" spans="1:11" ht="12.75" x14ac:dyDescent="0.2">
      <c r="A4" s="1"/>
      <c r="C4" s="110" t="s">
        <v>11</v>
      </c>
      <c r="D4" s="38"/>
    </row>
    <row r="5" spans="1:11" ht="12.75" x14ac:dyDescent="0.2">
      <c r="A5" s="1"/>
      <c r="C5" s="45"/>
      <c r="D5" s="38"/>
    </row>
    <row r="6" spans="1:11" x14ac:dyDescent="0.2">
      <c r="B6" s="2"/>
      <c r="C6" s="20"/>
      <c r="D6" s="48"/>
    </row>
    <row r="7" spans="1:11" x14ac:dyDescent="0.2">
      <c r="B7" s="2"/>
      <c r="C7" s="20"/>
      <c r="D7" s="48"/>
    </row>
    <row r="8" spans="1:11" x14ac:dyDescent="0.2">
      <c r="B8" s="2"/>
      <c r="C8" s="20"/>
      <c r="D8" s="48"/>
    </row>
    <row r="9" spans="1:11" ht="12.75" x14ac:dyDescent="0.2">
      <c r="A9" s="47" t="s">
        <v>178</v>
      </c>
      <c r="B9" s="61" t="s">
        <v>135</v>
      </c>
      <c r="C9" s="68" t="s">
        <v>179</v>
      </c>
      <c r="D9" s="38"/>
    </row>
    <row r="10" spans="1:11" ht="12.75" x14ac:dyDescent="0.2">
      <c r="A10" s="47"/>
      <c r="B10" s="2"/>
      <c r="C10" s="68"/>
      <c r="D10" s="38"/>
    </row>
    <row r="11" spans="1:11" x14ac:dyDescent="0.2">
      <c r="B11" s="2"/>
      <c r="C11" s="20"/>
    </row>
    <row r="12" spans="1:11" x14ac:dyDescent="0.2">
      <c r="A12" s="4" t="s">
        <v>206</v>
      </c>
      <c r="B12" s="62">
        <v>300000</v>
      </c>
      <c r="C12" s="46" t="s">
        <v>156</v>
      </c>
    </row>
    <row r="13" spans="1:11" x14ac:dyDescent="0.2">
      <c r="A13" s="112" t="s">
        <v>203</v>
      </c>
      <c r="B13" s="62">
        <v>75000</v>
      </c>
      <c r="C13" s="113" t="s">
        <v>204</v>
      </c>
    </row>
    <row r="14" spans="1:11" s="69" customFormat="1" x14ac:dyDescent="0.2">
      <c r="B14" s="70"/>
      <c r="C14" s="71"/>
      <c r="K14" s="3"/>
    </row>
    <row r="15" spans="1:11" s="69" customFormat="1" x14ac:dyDescent="0.2">
      <c r="A15" s="72"/>
      <c r="B15" s="111">
        <f>B12-B13</f>
        <v>225000</v>
      </c>
      <c r="C15" s="72"/>
      <c r="K15" s="3"/>
    </row>
    <row r="16" spans="1:11" s="69" customFormat="1" x14ac:dyDescent="0.2">
      <c r="B16" s="70"/>
      <c r="C16" s="71"/>
      <c r="K16" s="3"/>
    </row>
    <row r="17" spans="1:3" x14ac:dyDescent="0.2">
      <c r="A17" s="4" t="s">
        <v>192</v>
      </c>
      <c r="B17" s="62">
        <v>1000000</v>
      </c>
      <c r="C17" s="46" t="s">
        <v>157</v>
      </c>
    </row>
    <row r="18" spans="1:3" x14ac:dyDescent="0.2">
      <c r="A18" s="4" t="s">
        <v>193</v>
      </c>
      <c r="B18" s="62">
        <v>100000</v>
      </c>
      <c r="C18" s="46" t="s">
        <v>158</v>
      </c>
    </row>
    <row r="19" spans="1:3" x14ac:dyDescent="0.2">
      <c r="A19" s="4" t="s">
        <v>200</v>
      </c>
      <c r="B19" s="62">
        <v>0</v>
      </c>
      <c r="C19" s="46" t="s">
        <v>162</v>
      </c>
    </row>
    <row r="20" spans="1:3" x14ac:dyDescent="0.2">
      <c r="A20" s="4" t="s">
        <v>200</v>
      </c>
      <c r="B20" s="62">
        <v>10000</v>
      </c>
      <c r="C20" s="46" t="s">
        <v>163</v>
      </c>
    </row>
    <row r="21" spans="1:3" x14ac:dyDescent="0.2">
      <c r="A21" s="4" t="s">
        <v>180</v>
      </c>
      <c r="B21" s="62">
        <v>10000</v>
      </c>
      <c r="C21" s="46" t="s">
        <v>159</v>
      </c>
    </row>
    <row r="22" spans="1:3" x14ac:dyDescent="0.2">
      <c r="A22" s="4" t="s">
        <v>191</v>
      </c>
      <c r="B22" s="62"/>
      <c r="C22" s="46" t="s">
        <v>160</v>
      </c>
    </row>
    <row r="23" spans="1:3" x14ac:dyDescent="0.2">
      <c r="A23" s="4" t="s">
        <v>181</v>
      </c>
      <c r="B23" s="62">
        <v>5000</v>
      </c>
      <c r="C23" s="46" t="s">
        <v>160</v>
      </c>
    </row>
    <row r="24" spans="1:3" x14ac:dyDescent="0.2">
      <c r="A24" s="4" t="s">
        <v>182</v>
      </c>
      <c r="B24" s="62">
        <v>3000</v>
      </c>
      <c r="C24" s="46" t="s">
        <v>160</v>
      </c>
    </row>
    <row r="25" spans="1:3" x14ac:dyDescent="0.2">
      <c r="A25" s="72" t="s">
        <v>201</v>
      </c>
      <c r="B25" s="86">
        <f>SUM(B17+B18+B19-B20+B21+B22+B23+B24)</f>
        <v>1108000</v>
      </c>
      <c r="C25" s="33"/>
    </row>
    <row r="26" spans="1:3" x14ac:dyDescent="0.2">
      <c r="B26" s="2"/>
      <c r="C26" s="20"/>
    </row>
    <row r="27" spans="1:3" ht="12" thickBot="1" x14ac:dyDescent="0.25">
      <c r="B27" s="2"/>
      <c r="C27" s="20"/>
    </row>
    <row r="28" spans="1:3" ht="12" thickBot="1" x14ac:dyDescent="0.25">
      <c r="A28" s="32" t="s">
        <v>183</v>
      </c>
      <c r="B28" s="87">
        <f>SUM(B12/B25)</f>
        <v>0.27075812274368233</v>
      </c>
      <c r="C28" s="73"/>
    </row>
    <row r="29" spans="1:3" x14ac:dyDescent="0.2">
      <c r="B29" s="2"/>
      <c r="C29" s="20"/>
    </row>
    <row r="30" spans="1:3" x14ac:dyDescent="0.2">
      <c r="B30" s="2"/>
      <c r="C30" s="20"/>
    </row>
    <row r="31" spans="1:3" x14ac:dyDescent="0.2">
      <c r="B31" s="2"/>
      <c r="C31" s="20"/>
    </row>
    <row r="32" spans="1:3" x14ac:dyDescent="0.2">
      <c r="B32" s="2"/>
      <c r="C32" s="20"/>
    </row>
  </sheetData>
  <hyperlinks>
    <hyperlink ref="D1" location="Navigation!A1" display="Navigation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  <headerFooter>
    <oddFooter>&amp;L&amp;8 01.05.2016 7 Version 1.2&amp;R&amp;8&amp;P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'\\a2va-cfs-usr0.jgk.be.ch\usr0\UserHomes\M2OZ\Desktop\Zusätzliche Abschreibungen\[Zusätzliche Abschreibungen korr per 28.04.2016.xlsx]DropdownListe'!#REF!</xm:f>
          </x14:formula1>
          <xm:sqref>B10</xm:sqref>
        </x14:dataValidation>
        <x14:dataValidation type="list" allowBlank="1" showInputMessage="1" showErrorMessage="1">
          <x14:formula1>
            <xm:f>DropdownListe!$A$2:$A$20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52"/>
  <sheetViews>
    <sheetView zoomScale="115" zoomScaleNormal="115" workbookViewId="0">
      <selection activeCell="A41" sqref="A41"/>
    </sheetView>
  </sheetViews>
  <sheetFormatPr baseColWidth="10" defaultRowHeight="11.25" x14ac:dyDescent="0.2"/>
  <cols>
    <col min="1" max="1" width="73.140625" style="3" customWidth="1"/>
    <col min="2" max="2" width="11.85546875" style="3" customWidth="1"/>
    <col min="3" max="3" width="24" style="3" customWidth="1"/>
    <col min="4" max="16384" width="11.42578125" style="3"/>
  </cols>
  <sheetData>
    <row r="1" spans="1:5" ht="15.75" x14ac:dyDescent="0.25">
      <c r="A1" s="100" t="s">
        <v>195</v>
      </c>
      <c r="D1" s="38" t="s">
        <v>10</v>
      </c>
    </row>
    <row r="2" spans="1:5" ht="12.75" x14ac:dyDescent="0.2">
      <c r="D2" s="38"/>
    </row>
    <row r="3" spans="1:5" ht="12.75" x14ac:dyDescent="0.2">
      <c r="A3" s="1" t="s">
        <v>202</v>
      </c>
      <c r="C3" s="109" t="s">
        <v>9</v>
      </c>
      <c r="D3" s="38"/>
      <c r="E3" s="49"/>
    </row>
    <row r="4" spans="1:5" ht="12.75" x14ac:dyDescent="0.2">
      <c r="A4" s="104" t="s">
        <v>186</v>
      </c>
      <c r="C4" s="109" t="s">
        <v>11</v>
      </c>
      <c r="D4" s="38"/>
    </row>
    <row r="5" spans="1:5" ht="12.75" x14ac:dyDescent="0.2">
      <c r="A5" s="1"/>
      <c r="C5" s="45"/>
      <c r="D5" s="38"/>
    </row>
    <row r="6" spans="1:5" x14ac:dyDescent="0.2">
      <c r="B6" s="2"/>
      <c r="C6" s="20"/>
      <c r="D6" s="48"/>
    </row>
    <row r="7" spans="1:5" ht="12.75" x14ac:dyDescent="0.2">
      <c r="A7" s="47" t="s">
        <v>178</v>
      </c>
      <c r="B7" s="61" t="s">
        <v>133</v>
      </c>
      <c r="C7" s="68" t="s">
        <v>179</v>
      </c>
      <c r="D7" s="38"/>
    </row>
    <row r="8" spans="1:5" ht="12.75" x14ac:dyDescent="0.2">
      <c r="A8" s="47"/>
      <c r="B8" s="74"/>
      <c r="C8" s="68"/>
      <c r="D8" s="38"/>
    </row>
    <row r="9" spans="1:5" x14ac:dyDescent="0.2">
      <c r="B9" s="2" t="s">
        <v>161</v>
      </c>
      <c r="C9" s="20"/>
    </row>
    <row r="10" spans="1:5" ht="15" x14ac:dyDescent="0.25">
      <c r="A10" s="88" t="s">
        <v>184</v>
      </c>
      <c r="B10" s="89">
        <f>'Calcul QEB'!B13</f>
        <v>75000</v>
      </c>
      <c r="C10" s="46" t="s">
        <v>173</v>
      </c>
    </row>
    <row r="11" spans="1:5" x14ac:dyDescent="0.2">
      <c r="B11" s="2"/>
      <c r="C11" s="20"/>
    </row>
    <row r="12" spans="1:5" x14ac:dyDescent="0.2">
      <c r="A12" s="4" t="s">
        <v>205</v>
      </c>
      <c r="B12" s="89">
        <f>'Calcul QEB'!B15</f>
        <v>225000</v>
      </c>
      <c r="C12" s="46"/>
    </row>
    <row r="13" spans="1:5" s="69" customFormat="1" x14ac:dyDescent="0.2">
      <c r="B13" s="70"/>
      <c r="C13" s="71"/>
    </row>
    <row r="14" spans="1:5" x14ac:dyDescent="0.2">
      <c r="A14" s="4" t="s">
        <v>192</v>
      </c>
      <c r="B14" s="89">
        <f>'Calcul QEB'!B17</f>
        <v>1000000</v>
      </c>
      <c r="C14" s="46" t="s">
        <v>157</v>
      </c>
    </row>
    <row r="15" spans="1:5" x14ac:dyDescent="0.2">
      <c r="A15" s="4" t="s">
        <v>193</v>
      </c>
      <c r="B15" s="89">
        <f>'Calcul QEB'!B18</f>
        <v>100000</v>
      </c>
      <c r="C15" s="46" t="s">
        <v>158</v>
      </c>
    </row>
    <row r="16" spans="1:5" x14ac:dyDescent="0.2">
      <c r="A16" s="4" t="s">
        <v>200</v>
      </c>
      <c r="B16" s="89">
        <f>'Calcul QEB'!B19</f>
        <v>0</v>
      </c>
      <c r="C16" s="46" t="s">
        <v>162</v>
      </c>
    </row>
    <row r="17" spans="1:12" x14ac:dyDescent="0.2">
      <c r="A17" s="4" t="s">
        <v>200</v>
      </c>
      <c r="B17" s="89">
        <f>'Calcul QEB'!B20</f>
        <v>10000</v>
      </c>
      <c r="C17" s="46" t="s">
        <v>163</v>
      </c>
    </row>
    <row r="18" spans="1:12" x14ac:dyDescent="0.2">
      <c r="A18" s="4" t="s">
        <v>180</v>
      </c>
      <c r="B18" s="89">
        <f>'Calcul QEB'!B21</f>
        <v>10000</v>
      </c>
      <c r="C18" s="46" t="s">
        <v>159</v>
      </c>
    </row>
    <row r="19" spans="1:12" x14ac:dyDescent="0.2">
      <c r="A19" s="4" t="s">
        <v>194</v>
      </c>
      <c r="B19" s="89">
        <f>'Calcul QEB'!B22</f>
        <v>0</v>
      </c>
      <c r="C19" s="46" t="s">
        <v>160</v>
      </c>
    </row>
    <row r="20" spans="1:12" x14ac:dyDescent="0.2">
      <c r="A20" s="4" t="s">
        <v>181</v>
      </c>
      <c r="B20" s="89">
        <f>'Calcul QEB'!B23</f>
        <v>5000</v>
      </c>
      <c r="C20" s="46" t="s">
        <v>160</v>
      </c>
    </row>
    <row r="21" spans="1:12" x14ac:dyDescent="0.2">
      <c r="A21" s="4" t="s">
        <v>182</v>
      </c>
      <c r="B21" s="89">
        <f>'Calcul QEB'!B24</f>
        <v>3000</v>
      </c>
      <c r="C21" s="46" t="s">
        <v>160</v>
      </c>
    </row>
    <row r="22" spans="1:12" x14ac:dyDescent="0.2">
      <c r="A22" s="72" t="s">
        <v>201</v>
      </c>
      <c r="B22" s="86">
        <f>SUM(B14+B15+B16-B17+B18+B19+B20+B21)</f>
        <v>1108000</v>
      </c>
      <c r="C22" s="33"/>
    </row>
    <row r="23" spans="1:12" x14ac:dyDescent="0.2">
      <c r="B23" s="2"/>
      <c r="C23" s="20"/>
    </row>
    <row r="24" spans="1:12" ht="12" thickBot="1" x14ac:dyDescent="0.25">
      <c r="B24" s="2"/>
      <c r="C24" s="20"/>
    </row>
    <row r="25" spans="1:12" ht="12" thickBot="1" x14ac:dyDescent="0.25">
      <c r="A25" s="32" t="s">
        <v>183</v>
      </c>
      <c r="B25" s="87">
        <f>SUM(B12/B22)</f>
        <v>0.20306859205776173</v>
      </c>
      <c r="C25" s="73"/>
    </row>
    <row r="26" spans="1:12" x14ac:dyDescent="0.2">
      <c r="B26" s="2"/>
      <c r="C26" s="20"/>
    </row>
    <row r="27" spans="1:12" ht="12" thickBot="1" x14ac:dyDescent="0.25">
      <c r="B27" s="2"/>
      <c r="C27" s="20"/>
      <c r="D27" s="48"/>
    </row>
    <row r="28" spans="1:12" ht="12" thickBot="1" x14ac:dyDescent="0.25">
      <c r="A28" s="32" t="s">
        <v>185</v>
      </c>
      <c r="B28" s="90">
        <f>IF(B25&gt;=30%,0,(B25-30%)*B22)*-1</f>
        <v>107399.99999999999</v>
      </c>
      <c r="C28" s="20"/>
      <c r="D28" s="48"/>
    </row>
    <row r="29" spans="1:12" x14ac:dyDescent="0.2">
      <c r="D29" s="48"/>
    </row>
    <row r="30" spans="1:12" ht="12" thickBot="1" x14ac:dyDescent="0.25"/>
    <row r="31" spans="1:12" ht="12" thickBot="1" x14ac:dyDescent="0.25">
      <c r="A31" s="105" t="s">
        <v>196</v>
      </c>
      <c r="B31" s="90">
        <f>IF(B10&gt;=B28,B28,B10)</f>
        <v>75000</v>
      </c>
      <c r="C31" s="35" t="s">
        <v>164</v>
      </c>
      <c r="D31" s="48"/>
    </row>
    <row r="32" spans="1:12" ht="12" thickBot="1" x14ac:dyDescent="0.25">
      <c r="E32" s="69"/>
      <c r="F32" s="69"/>
      <c r="G32" s="69"/>
      <c r="H32" s="69"/>
      <c r="I32" s="69"/>
      <c r="J32" s="69"/>
      <c r="K32" s="69"/>
      <c r="L32" s="69"/>
    </row>
    <row r="33" spans="1:12" ht="13.5" thickBot="1" x14ac:dyDescent="0.25">
      <c r="A33" s="101" t="s">
        <v>197</v>
      </c>
      <c r="B33" s="102">
        <f>SUM(B12+B31)</f>
        <v>300000</v>
      </c>
      <c r="E33" s="75"/>
      <c r="F33" s="76"/>
      <c r="G33" s="76"/>
      <c r="H33" s="76"/>
      <c r="I33" s="77"/>
      <c r="J33" s="69"/>
      <c r="K33" s="69"/>
      <c r="L33" s="69"/>
    </row>
    <row r="34" spans="1:12" ht="13.5" thickBot="1" x14ac:dyDescent="0.25">
      <c r="A34" s="101" t="s">
        <v>198</v>
      </c>
      <c r="B34" s="103">
        <f>SUM(B33/B22)</f>
        <v>0.27075812274368233</v>
      </c>
      <c r="E34" s="75"/>
      <c r="F34" s="78"/>
      <c r="G34" s="78"/>
      <c r="H34" s="78"/>
      <c r="I34" s="78"/>
      <c r="J34" s="69"/>
      <c r="K34" s="69"/>
      <c r="L34" s="69"/>
    </row>
    <row r="35" spans="1:12" ht="12.75" x14ac:dyDescent="0.2">
      <c r="E35" s="75"/>
      <c r="F35" s="78"/>
      <c r="G35" s="78"/>
      <c r="H35" s="78"/>
      <c r="I35" s="78"/>
      <c r="J35" s="69"/>
      <c r="K35" s="69"/>
      <c r="L35" s="69"/>
    </row>
    <row r="36" spans="1:12" ht="12.75" x14ac:dyDescent="0.2">
      <c r="E36" s="75"/>
      <c r="F36" s="78"/>
      <c r="G36" s="78"/>
      <c r="H36" s="78"/>
      <c r="I36" s="78"/>
      <c r="J36" s="69"/>
      <c r="K36" s="69"/>
      <c r="L36" s="69"/>
    </row>
    <row r="37" spans="1:12" ht="12.75" x14ac:dyDescent="0.2">
      <c r="E37" s="75"/>
      <c r="F37" s="78"/>
      <c r="G37" s="78"/>
      <c r="H37" s="78"/>
      <c r="I37" s="78"/>
      <c r="J37" s="69"/>
      <c r="K37" s="69"/>
      <c r="L37" s="69"/>
    </row>
    <row r="38" spans="1:12" ht="12.75" x14ac:dyDescent="0.2">
      <c r="E38" s="75"/>
      <c r="F38" s="78"/>
      <c r="G38" s="78"/>
      <c r="H38" s="78"/>
      <c r="I38" s="78"/>
      <c r="J38" s="69"/>
      <c r="K38" s="69"/>
      <c r="L38" s="69"/>
    </row>
    <row r="39" spans="1:12" ht="12.75" x14ac:dyDescent="0.2">
      <c r="E39" s="75"/>
      <c r="F39" s="78"/>
      <c r="G39" s="78"/>
      <c r="H39" s="78"/>
      <c r="I39" s="78"/>
      <c r="J39" s="69"/>
      <c r="K39" s="69"/>
      <c r="L39" s="69"/>
    </row>
    <row r="40" spans="1:12" ht="12.75" x14ac:dyDescent="0.2">
      <c r="E40" s="75"/>
      <c r="F40" s="78"/>
      <c r="G40" s="78"/>
      <c r="H40" s="78"/>
      <c r="I40" s="78"/>
      <c r="J40" s="69"/>
      <c r="K40" s="69"/>
      <c r="L40" s="69"/>
    </row>
    <row r="41" spans="1:12" ht="12.75" x14ac:dyDescent="0.2">
      <c r="E41" s="75"/>
      <c r="F41" s="78"/>
      <c r="G41" s="78"/>
      <c r="H41" s="78"/>
      <c r="I41" s="78"/>
      <c r="J41" s="69"/>
      <c r="K41" s="69"/>
      <c r="L41" s="69"/>
    </row>
    <row r="42" spans="1:12" ht="12.75" x14ac:dyDescent="0.2">
      <c r="E42" s="75"/>
      <c r="F42" s="78"/>
      <c r="G42" s="78"/>
      <c r="H42" s="78"/>
      <c r="I42" s="78"/>
      <c r="J42" s="69"/>
      <c r="K42" s="69"/>
      <c r="L42" s="69"/>
    </row>
    <row r="43" spans="1:12" ht="12.75" x14ac:dyDescent="0.2">
      <c r="E43" s="75"/>
      <c r="F43" s="78"/>
      <c r="G43" s="78"/>
      <c r="H43" s="78"/>
      <c r="I43" s="78"/>
      <c r="J43" s="69"/>
      <c r="K43" s="69"/>
      <c r="L43" s="69"/>
    </row>
    <row r="44" spans="1:12" ht="12.75" x14ac:dyDescent="0.2">
      <c r="E44" s="75"/>
      <c r="F44" s="78"/>
      <c r="G44" s="78"/>
      <c r="H44" s="78"/>
      <c r="I44" s="78"/>
      <c r="J44" s="69"/>
      <c r="K44" s="69"/>
      <c r="L44" s="69"/>
    </row>
    <row r="45" spans="1:12" ht="12.75" x14ac:dyDescent="0.2">
      <c r="E45" s="79"/>
      <c r="F45" s="80"/>
      <c r="G45" s="80"/>
      <c r="H45" s="80"/>
      <c r="I45" s="80"/>
      <c r="J45" s="69"/>
      <c r="K45" s="69"/>
      <c r="L45" s="69"/>
    </row>
    <row r="46" spans="1:12" ht="12.75" x14ac:dyDescent="0.2">
      <c r="E46" s="75"/>
      <c r="F46" s="81"/>
      <c r="G46" s="81"/>
      <c r="H46" s="81"/>
      <c r="I46" s="75"/>
      <c r="J46" s="69"/>
      <c r="K46" s="69"/>
      <c r="L46" s="69"/>
    </row>
    <row r="47" spans="1:12" x14ac:dyDescent="0.2">
      <c r="E47" s="69"/>
      <c r="F47" s="69"/>
      <c r="G47" s="69"/>
      <c r="H47" s="69"/>
      <c r="I47" s="69"/>
      <c r="J47" s="69"/>
      <c r="K47" s="69"/>
      <c r="L47" s="69"/>
    </row>
    <row r="48" spans="1:12" x14ac:dyDescent="0.2">
      <c r="E48" s="69"/>
      <c r="F48" s="69"/>
      <c r="G48" s="69"/>
      <c r="H48" s="69"/>
      <c r="I48" s="69"/>
      <c r="J48" s="69"/>
      <c r="K48" s="69"/>
      <c r="L48" s="69"/>
    </row>
    <row r="49" spans="1:12" x14ac:dyDescent="0.2">
      <c r="E49" s="69"/>
      <c r="F49" s="69"/>
      <c r="G49" s="69"/>
      <c r="H49" s="82"/>
      <c r="I49" s="69"/>
      <c r="J49" s="69"/>
      <c r="K49" s="69"/>
      <c r="L49" s="69"/>
    </row>
    <row r="50" spans="1:12" ht="12.75" x14ac:dyDescent="0.2">
      <c r="A50" s="63"/>
      <c r="B50" s="63"/>
      <c r="C50" s="83"/>
      <c r="D50" s="63"/>
      <c r="E50" s="69"/>
      <c r="F50" s="69"/>
      <c r="G50" s="69"/>
      <c r="H50" s="69"/>
      <c r="I50" s="69"/>
      <c r="J50" s="69"/>
      <c r="K50" s="69"/>
      <c r="L50" s="69"/>
    </row>
    <row r="51" spans="1:12" x14ac:dyDescent="0.2">
      <c r="E51" s="69"/>
      <c r="F51" s="69"/>
      <c r="G51" s="69"/>
      <c r="H51" s="84"/>
      <c r="I51" s="69"/>
      <c r="J51" s="69"/>
      <c r="K51" s="69"/>
      <c r="L51" s="69"/>
    </row>
    <row r="52" spans="1:12" x14ac:dyDescent="0.2">
      <c r="E52" s="69"/>
      <c r="F52" s="69"/>
      <c r="G52" s="69"/>
      <c r="H52" s="69"/>
      <c r="I52" s="69"/>
      <c r="J52" s="69"/>
      <c r="K52" s="69"/>
      <c r="L52" s="69"/>
    </row>
  </sheetData>
  <hyperlinks>
    <hyperlink ref="D1" location="Navigation!A1" display="Navigation"/>
  </hyperlink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Footer>&amp;L&amp;8 01.05.2016 / Version 1.2&amp;R&amp;8&amp;P</oddFooter>
  </headerFooter>
  <ignoredErrors>
    <ignoredError sqref="B10" unlockedFormula="1"/>
    <ignoredError sqref="C10 C14:C2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'\\a2va-cfs-usr0.jgk.be.ch\usr0\UserHomes\M2OZ\Desktop\Zusätzliche Abschreibungen\[Zusätzliche Abschreibungen korr per 28.04.2016.xlsx]DropdownListe'!#REF!</xm:f>
          </x14:formula1>
          <xm:sqref>B8</xm:sqref>
        </x14:dataValidation>
        <x14:dataValidation type="list" allowBlank="1" showInputMessage="1" showErrorMessage="1">
          <x14:formula1>
            <xm:f>DropdownListe!$A$2:$A$20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I54" sqref="I54"/>
    </sheetView>
  </sheetViews>
  <sheetFormatPr baseColWidth="10" defaultRowHeight="12.75" x14ac:dyDescent="0.2"/>
  <sheetData>
    <row r="1" spans="1:2" x14ac:dyDescent="0.2">
      <c r="B1" s="51"/>
    </row>
    <row r="2" spans="1:2" x14ac:dyDescent="0.2">
      <c r="A2" s="52" t="s">
        <v>131</v>
      </c>
      <c r="B2" s="50"/>
    </row>
    <row r="3" spans="1:2" x14ac:dyDescent="0.2">
      <c r="A3" s="52" t="s">
        <v>132</v>
      </c>
      <c r="B3" s="50"/>
    </row>
    <row r="4" spans="1:2" x14ac:dyDescent="0.2">
      <c r="A4" s="52" t="s">
        <v>133</v>
      </c>
      <c r="B4" s="50"/>
    </row>
    <row r="5" spans="1:2" x14ac:dyDescent="0.2">
      <c r="A5" s="52" t="s">
        <v>134</v>
      </c>
      <c r="B5" s="50"/>
    </row>
    <row r="6" spans="1:2" x14ac:dyDescent="0.2">
      <c r="A6" s="52" t="s">
        <v>135</v>
      </c>
      <c r="B6" s="50"/>
    </row>
    <row r="7" spans="1:2" x14ac:dyDescent="0.2">
      <c r="A7" s="52" t="s">
        <v>136</v>
      </c>
      <c r="B7" s="50"/>
    </row>
    <row r="8" spans="1:2" x14ac:dyDescent="0.2">
      <c r="A8" s="52" t="s">
        <v>137</v>
      </c>
      <c r="B8" s="50"/>
    </row>
    <row r="9" spans="1:2" x14ac:dyDescent="0.2">
      <c r="A9" s="52" t="s">
        <v>138</v>
      </c>
      <c r="B9" s="50"/>
    </row>
    <row r="10" spans="1:2" x14ac:dyDescent="0.2">
      <c r="A10" s="52" t="s">
        <v>139</v>
      </c>
      <c r="B10" s="50"/>
    </row>
    <row r="11" spans="1:2" x14ac:dyDescent="0.2">
      <c r="A11" s="52" t="s">
        <v>140</v>
      </c>
      <c r="B11" s="50"/>
    </row>
    <row r="12" spans="1:2" x14ac:dyDescent="0.2">
      <c r="A12" s="52" t="s">
        <v>141</v>
      </c>
      <c r="B12" s="50"/>
    </row>
    <row r="13" spans="1:2" x14ac:dyDescent="0.2">
      <c r="A13" s="52" t="s">
        <v>142</v>
      </c>
    </row>
    <row r="14" spans="1:2" x14ac:dyDescent="0.2">
      <c r="A14" s="52" t="s">
        <v>165</v>
      </c>
    </row>
    <row r="15" spans="1:2" x14ac:dyDescent="0.2">
      <c r="A15" s="52" t="s">
        <v>166</v>
      </c>
    </row>
    <row r="16" spans="1:2" x14ac:dyDescent="0.2">
      <c r="A16" s="52" t="s">
        <v>167</v>
      </c>
    </row>
    <row r="17" spans="1:1" x14ac:dyDescent="0.2">
      <c r="A17" s="52" t="s">
        <v>168</v>
      </c>
    </row>
    <row r="18" spans="1:1" x14ac:dyDescent="0.2">
      <c r="A18" s="52" t="s">
        <v>169</v>
      </c>
    </row>
    <row r="19" spans="1:1" x14ac:dyDescent="0.2">
      <c r="A19" s="52" t="s">
        <v>170</v>
      </c>
    </row>
    <row r="20" spans="1:1" x14ac:dyDescent="0.2">
      <c r="A20" s="52" t="s">
        <v>171</v>
      </c>
    </row>
    <row r="21" spans="1:1" x14ac:dyDescent="0.2">
      <c r="A21" s="52"/>
    </row>
    <row r="22" spans="1:1" x14ac:dyDescent="0.2">
      <c r="A22" s="52"/>
    </row>
    <row r="23" spans="1:1" x14ac:dyDescent="0.2">
      <c r="A23" s="52"/>
    </row>
  </sheetData>
  <dataValidations count="1">
    <dataValidation type="list" allowBlank="1" showInputMessage="1" showErrorMessage="1" sqref="A2:A20">
      <formula1>$A$2:$A$20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Navigation</vt:lpstr>
      <vt:lpstr>Amortissements suppl.</vt:lpstr>
      <vt:lpstr>Calcul QEB</vt:lpstr>
      <vt:lpstr>Dissolution de la réserve</vt:lpstr>
      <vt:lpstr>DropdownListe</vt:lpstr>
      <vt:lpstr>'Amortissements suppl.'!Zone_d_impression</vt:lpstr>
      <vt:lpstr>'Calcul QEB'!Zone_d_impression</vt:lpstr>
      <vt:lpstr>'Dissolution de la réserve'!Zone_d_impression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Tschanz Epple Annelies</dc:creator>
  <cp:lastModifiedBy>Simonet Anne Claire, JGK-GS-UeD</cp:lastModifiedBy>
  <cp:lastPrinted>2016-08-29T08:09:36Z</cp:lastPrinted>
  <dcterms:created xsi:type="dcterms:W3CDTF">2014-07-25T15:02:03Z</dcterms:created>
  <dcterms:modified xsi:type="dcterms:W3CDTF">2019-11-20T07:41:28Z</dcterms:modified>
</cp:coreProperties>
</file>